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400" windowHeight="8610" tabRatio="891" firstSheet="1" activeTab="8"/>
  </bookViews>
  <sheets>
    <sheet name="Instructions" sheetId="1" r:id="rId1"/>
    <sheet name="DetailedBudget" sheetId="2" r:id="rId2"/>
    <sheet name="Summary" sheetId="3" r:id="rId3"/>
    <sheet name="FinancingPlan" sheetId="4" r:id="rId4"/>
    <sheet name="Co-prodFinPlan" sheetId="5" r:id="rId5"/>
    <sheet name="CashFlow" sheetId="6" r:id="rId6"/>
    <sheet name="InterimReport" sheetId="7" r:id="rId7"/>
    <sheet name="DetailedFinalReport" sheetId="8" r:id="rId8"/>
    <sheet name="FinalReport" sheetId="9" r:id="rId9"/>
  </sheets>
  <definedNames>
    <definedName name="Alkuperäinen_aihe" localSheetId="3">#REF!,#REF!,#REF!</definedName>
    <definedName name="Alkuperäinen_aihe">#REF!,#REF!,#REF!</definedName>
    <definedName name="ca">'Co-prodFinPlan'!$J$3</definedName>
    <definedName name="cb">'Co-prodFinPlan'!$K$3</definedName>
    <definedName name="cc">'Co-prodFinPlan'!$L$3</definedName>
    <definedName name="Etusivu">"Picture 2"</definedName>
    <definedName name="Omat_autot">#REF!</definedName>
    <definedName name="_xlnm.Print_Area" localSheetId="4">'Co-prodFinPlan'!$A$1:$O$202</definedName>
    <definedName name="_xlnm.Print_Area" localSheetId="7">'DetailedFinalReport'!$A$1:$I$392</definedName>
    <definedName name="_xlnm.Print_Area" localSheetId="3">'FinancingPlan'!$A$4:$J$48</definedName>
    <definedName name="_xlnm.Print_Titles" localSheetId="1">'DetailedBudget'!$3:$5</definedName>
    <definedName name="_xlnm.Print_Titles" localSheetId="7">'DetailedFinalReport'!$4:$8</definedName>
    <definedName name="Vuokratut_autot">#REF!</definedName>
  </definedNames>
  <calcPr fullCalcOnLoad="1"/>
</workbook>
</file>

<file path=xl/comments1.xml><?xml version="1.0" encoding="utf-8"?>
<comments xmlns="http://schemas.openxmlformats.org/spreadsheetml/2006/main">
  <authors>
    <author>Pirjo Koskelo</author>
  </authors>
  <commentList>
    <comment ref="A6" authorId="0">
      <text>
        <r>
          <rPr>
            <sz val="9"/>
            <rFont val="Tahoma"/>
            <family val="2"/>
          </rPr>
          <t>comments are marked with a red triangle</t>
        </r>
      </text>
    </comment>
  </commentList>
</comments>
</file>

<file path=xl/comments2.xml><?xml version="1.0" encoding="utf-8"?>
<comments xmlns="http://schemas.openxmlformats.org/spreadsheetml/2006/main">
  <authors>
    <author>ses</author>
    <author>Pirjo Koskelo</author>
  </authors>
  <commentList>
    <comment ref="A376" authorId="0">
      <text>
        <r>
          <rPr>
            <b/>
            <sz val="8"/>
            <rFont val="Tahoma"/>
            <family val="2"/>
          </rPr>
          <t>ses:</t>
        </r>
        <r>
          <rPr>
            <sz val="8"/>
            <rFont val="Tahoma"/>
            <family val="2"/>
          </rPr>
          <t xml:space="preserve">
lisää näyttelijöitä tähän väliin
</t>
        </r>
      </text>
    </comment>
    <comment ref="A392" authorId="0">
      <text>
        <r>
          <rPr>
            <b/>
            <sz val="8"/>
            <rFont val="Tahoma"/>
            <family val="2"/>
          </rPr>
          <t>ses:</t>
        </r>
        <r>
          <rPr>
            <sz val="8"/>
            <rFont val="Tahoma"/>
            <family val="2"/>
          </rPr>
          <t xml:space="preserve">
lisää näyttelijöitä tähän väliin</t>
        </r>
      </text>
    </comment>
    <comment ref="A399" authorId="0">
      <text>
        <r>
          <rPr>
            <b/>
            <sz val="8"/>
            <rFont val="Tahoma"/>
            <family val="2"/>
          </rPr>
          <t>ses:</t>
        </r>
        <r>
          <rPr>
            <sz val="8"/>
            <rFont val="Tahoma"/>
            <family val="2"/>
          </rPr>
          <t xml:space="preserve">
lisää avustajia tähän väliin</t>
        </r>
      </text>
    </comment>
    <comment ref="A411" authorId="0">
      <text>
        <r>
          <rPr>
            <b/>
            <sz val="8"/>
            <rFont val="Tahoma"/>
            <family val="2"/>
          </rPr>
          <t>ses:</t>
        </r>
        <r>
          <rPr>
            <sz val="8"/>
            <rFont val="Tahoma"/>
            <family val="2"/>
          </rPr>
          <t xml:space="preserve">
tarvittaessa lisää rivejä tähän väliin
</t>
        </r>
      </text>
    </comment>
    <comment ref="A413" authorId="0">
      <text>
        <r>
          <rPr>
            <b/>
            <sz val="8"/>
            <rFont val="Tahoma"/>
            <family val="2"/>
          </rPr>
          <t>ses:</t>
        </r>
        <r>
          <rPr>
            <sz val="8"/>
            <rFont val="Tahoma"/>
            <family val="2"/>
          </rPr>
          <t xml:space="preserve">
tarvittaessa lisää rivejä tähän väliin
</t>
        </r>
      </text>
    </comment>
    <comment ref="A421" authorId="0">
      <text>
        <r>
          <rPr>
            <b/>
            <sz val="8"/>
            <rFont val="Tahoma"/>
            <family val="2"/>
          </rPr>
          <t>ses:</t>
        </r>
        <r>
          <rPr>
            <sz val="8"/>
            <rFont val="Tahoma"/>
            <family val="2"/>
          </rPr>
          <t xml:space="preserve">
tarvittaessa lisää rivejä tähän väliin
</t>
        </r>
      </text>
    </comment>
    <comment ref="A438" authorId="0">
      <text>
        <r>
          <rPr>
            <b/>
            <sz val="8"/>
            <rFont val="Tahoma"/>
            <family val="2"/>
          </rPr>
          <t>ses:</t>
        </r>
        <r>
          <rPr>
            <sz val="8"/>
            <rFont val="Tahoma"/>
            <family val="2"/>
          </rPr>
          <t xml:space="preserve">
tarvittaessa lisää rivejä tähän väliin
</t>
        </r>
      </text>
    </comment>
    <comment ref="A440" authorId="0">
      <text>
        <r>
          <rPr>
            <b/>
            <sz val="8"/>
            <rFont val="Tahoma"/>
            <family val="2"/>
          </rPr>
          <t>ses:</t>
        </r>
        <r>
          <rPr>
            <sz val="8"/>
            <rFont val="Tahoma"/>
            <family val="2"/>
          </rPr>
          <t xml:space="preserve">
tarvittaessa lisää rivejä tähän väliin
</t>
        </r>
      </text>
    </comment>
    <comment ref="A442" authorId="0">
      <text>
        <r>
          <rPr>
            <b/>
            <sz val="8"/>
            <rFont val="Tahoma"/>
            <family val="2"/>
          </rPr>
          <t>ses:</t>
        </r>
        <r>
          <rPr>
            <sz val="8"/>
            <rFont val="Tahoma"/>
            <family val="2"/>
          </rPr>
          <t xml:space="preserve">
tarvittaessa lisää rivejä tähän väliin
</t>
        </r>
      </text>
    </comment>
    <comment ref="A459" authorId="0">
      <text>
        <r>
          <rPr>
            <b/>
            <sz val="8"/>
            <rFont val="Tahoma"/>
            <family val="2"/>
          </rPr>
          <t>ses:</t>
        </r>
        <r>
          <rPr>
            <sz val="8"/>
            <rFont val="Tahoma"/>
            <family val="2"/>
          </rPr>
          <t xml:space="preserve">
tarvittaessa lisää rivejä tähän väliin
</t>
        </r>
      </text>
    </comment>
    <comment ref="A474" authorId="0">
      <text>
        <r>
          <rPr>
            <b/>
            <sz val="8"/>
            <rFont val="Tahoma"/>
            <family val="2"/>
          </rPr>
          <t>ses:</t>
        </r>
        <r>
          <rPr>
            <sz val="8"/>
            <rFont val="Tahoma"/>
            <family val="2"/>
          </rPr>
          <t xml:space="preserve">
tarvittaessa lisää rivejä tähän väliin
</t>
        </r>
      </text>
    </comment>
    <comment ref="A476" authorId="0">
      <text>
        <r>
          <rPr>
            <b/>
            <sz val="8"/>
            <rFont val="Tahoma"/>
            <family val="2"/>
          </rPr>
          <t>ses:</t>
        </r>
        <r>
          <rPr>
            <sz val="8"/>
            <rFont val="Tahoma"/>
            <family val="2"/>
          </rPr>
          <t xml:space="preserve">
tarvittaessa lisää rivejä tähän väliin
</t>
        </r>
      </text>
    </comment>
    <comment ref="A485" authorId="0">
      <text>
        <r>
          <rPr>
            <b/>
            <sz val="8"/>
            <rFont val="Tahoma"/>
            <family val="2"/>
          </rPr>
          <t>ses:</t>
        </r>
        <r>
          <rPr>
            <sz val="8"/>
            <rFont val="Tahoma"/>
            <family val="2"/>
          </rPr>
          <t xml:space="preserve">
tarvittaessa lisää rivejä tähän väliin
</t>
        </r>
      </text>
    </comment>
    <comment ref="A487" authorId="0">
      <text>
        <r>
          <rPr>
            <b/>
            <sz val="8"/>
            <rFont val="Tahoma"/>
            <family val="2"/>
          </rPr>
          <t>ses:</t>
        </r>
        <r>
          <rPr>
            <sz val="8"/>
            <rFont val="Tahoma"/>
            <family val="2"/>
          </rPr>
          <t xml:space="preserve">
tarvittaessa lisää rivejä tähän väliin
</t>
        </r>
      </text>
    </comment>
    <comment ref="A489" authorId="0">
      <text>
        <r>
          <rPr>
            <b/>
            <sz val="8"/>
            <rFont val="Tahoma"/>
            <family val="2"/>
          </rPr>
          <t>ses:</t>
        </r>
        <r>
          <rPr>
            <sz val="8"/>
            <rFont val="Tahoma"/>
            <family val="2"/>
          </rPr>
          <t xml:space="preserve">
tarvittaessa lisää rivejä tähän väliin
</t>
        </r>
      </text>
    </comment>
    <comment ref="A491" authorId="0">
      <text>
        <r>
          <rPr>
            <b/>
            <sz val="8"/>
            <rFont val="Tahoma"/>
            <family val="2"/>
          </rPr>
          <t>ses:</t>
        </r>
        <r>
          <rPr>
            <sz val="8"/>
            <rFont val="Tahoma"/>
            <family val="2"/>
          </rPr>
          <t xml:space="preserve">
tarvittaessa lisää rivejä tähän väliin
</t>
        </r>
      </text>
    </comment>
    <comment ref="A518" authorId="0">
      <text>
        <r>
          <rPr>
            <b/>
            <sz val="8"/>
            <rFont val="Tahoma"/>
            <family val="2"/>
          </rPr>
          <t>ses:</t>
        </r>
        <r>
          <rPr>
            <sz val="8"/>
            <rFont val="Tahoma"/>
            <family val="2"/>
          </rPr>
          <t xml:space="preserve">
merkitse oma kalusto selvästi</t>
        </r>
      </text>
    </comment>
    <comment ref="A526" authorId="0">
      <text>
        <r>
          <rPr>
            <b/>
            <sz val="8"/>
            <rFont val="Tahoma"/>
            <family val="2"/>
          </rPr>
          <t>ses:</t>
        </r>
        <r>
          <rPr>
            <sz val="8"/>
            <rFont val="Tahoma"/>
            <family val="2"/>
          </rPr>
          <t xml:space="preserve">
merkitse oma kalusto selvästi</t>
        </r>
      </text>
    </comment>
    <comment ref="A533" authorId="0">
      <text>
        <r>
          <rPr>
            <b/>
            <sz val="8"/>
            <rFont val="Tahoma"/>
            <family val="2"/>
          </rPr>
          <t>ses:</t>
        </r>
        <r>
          <rPr>
            <sz val="8"/>
            <rFont val="Tahoma"/>
            <family val="2"/>
          </rPr>
          <t xml:space="preserve">
merkitse oma kalusto selvästi</t>
        </r>
      </text>
    </comment>
    <comment ref="A540" authorId="0">
      <text>
        <r>
          <rPr>
            <b/>
            <sz val="8"/>
            <rFont val="Tahoma"/>
            <family val="2"/>
          </rPr>
          <t>ses:</t>
        </r>
        <r>
          <rPr>
            <sz val="8"/>
            <rFont val="Tahoma"/>
            <family val="2"/>
          </rPr>
          <t xml:space="preserve">
merkitse oma kalusto selvästi</t>
        </r>
      </text>
    </comment>
    <comment ref="A543" authorId="0">
      <text>
        <r>
          <rPr>
            <b/>
            <sz val="8"/>
            <rFont val="Tahoma"/>
            <family val="2"/>
          </rPr>
          <t>ses:</t>
        </r>
        <r>
          <rPr>
            <sz val="8"/>
            <rFont val="Tahoma"/>
            <family val="2"/>
          </rPr>
          <t xml:space="preserve">
merkitse oma kalusto selvästi</t>
        </r>
      </text>
    </comment>
    <comment ref="A554" authorId="0">
      <text>
        <r>
          <rPr>
            <b/>
            <sz val="8"/>
            <rFont val="Tahoma"/>
            <family val="2"/>
          </rPr>
          <t>ses:</t>
        </r>
        <r>
          <rPr>
            <sz val="8"/>
            <rFont val="Tahoma"/>
            <family val="2"/>
          </rPr>
          <t xml:space="preserve">
merkitse oma kalusto selvästi</t>
        </r>
      </text>
    </comment>
    <comment ref="A800" authorId="0">
      <text>
        <r>
          <rPr>
            <b/>
            <sz val="8"/>
            <rFont val="Tahoma"/>
            <family val="2"/>
          </rPr>
          <t>ses:</t>
        </r>
        <r>
          <rPr>
            <sz val="8"/>
            <rFont val="Tahoma"/>
            <family val="2"/>
          </rPr>
          <t xml:space="preserve">
hallintokulut korkeintaan 5%, merkitse soluun G740</t>
        </r>
      </text>
    </comment>
    <comment ref="A801" authorId="0">
      <text>
        <r>
          <rPr>
            <b/>
            <sz val="8"/>
            <rFont val="Tahoma"/>
            <family val="2"/>
          </rPr>
          <t>ses:</t>
        </r>
        <r>
          <rPr>
            <sz val="8"/>
            <rFont val="Tahoma"/>
            <family val="2"/>
          </rPr>
          <t xml:space="preserve">
varaus satunnaisiin kuluihin 7-10%, merkitse soluun G741</t>
        </r>
      </text>
    </comment>
    <comment ref="A799" authorId="0">
      <text>
        <r>
          <rPr>
            <b/>
            <sz val="8"/>
            <rFont val="Tahoma"/>
            <family val="2"/>
          </rPr>
          <t>ses:</t>
        </r>
        <r>
          <rPr>
            <sz val="8"/>
            <rFont val="Tahoma"/>
            <family val="2"/>
          </rPr>
          <t xml:space="preserve">
tuotanto-, jälkituotanto- ja muut kulut yhteensä</t>
        </r>
      </text>
    </comment>
    <comment ref="A17" authorId="0">
      <text>
        <r>
          <rPr>
            <b/>
            <sz val="8"/>
            <rFont val="Tahoma"/>
            <family val="2"/>
          </rPr>
          <t>ses:</t>
        </r>
        <r>
          <rPr>
            <sz val="8"/>
            <rFont val="Tahoma"/>
            <family val="2"/>
          </rPr>
          <t xml:space="preserve">
tuottaja palkka merkitään tähän, jos tuottaja palkollinen. Omistaja-tuottajan osuus merkitään kohtaan tuottajan korvaus .</t>
        </r>
      </text>
    </comment>
    <comment ref="A149" authorId="0">
      <text>
        <r>
          <rPr>
            <b/>
            <sz val="8"/>
            <rFont val="Tahoma"/>
            <family val="2"/>
          </rPr>
          <t>ses:</t>
        </r>
        <r>
          <rPr>
            <sz val="8"/>
            <rFont val="Tahoma"/>
            <family val="2"/>
          </rPr>
          <t xml:space="preserve">
tuottaja palkka merkitään tähän, jos tuottaja palkollinen. Omistaja-tuottajan osuus merkitään kohtaan tuottajan korvaus .</t>
        </r>
      </text>
    </comment>
    <comment ref="A15" authorId="0">
      <text>
        <r>
          <rPr>
            <b/>
            <sz val="8"/>
            <rFont val="Tahoma"/>
            <family val="2"/>
          </rPr>
          <t>ses:</t>
        </r>
        <r>
          <rPr>
            <sz val="8"/>
            <rFont val="Tahoma"/>
            <family val="2"/>
          </rPr>
          <t xml:space="preserve">
omistaja-tuottajan hankeelle tekemä työ merkitään kiinteänä kokonaiskorvauksena</t>
        </r>
      </text>
    </comment>
    <comment ref="A147" authorId="0">
      <text>
        <r>
          <rPr>
            <b/>
            <sz val="8"/>
            <rFont val="Tahoma"/>
            <family val="2"/>
          </rPr>
          <t>ses:</t>
        </r>
        <r>
          <rPr>
            <sz val="8"/>
            <rFont val="Tahoma"/>
            <family val="2"/>
          </rPr>
          <t xml:space="preserve">
omistaja-tuottajan hankeelle tekemä työ merkitään kiinteänä kokonaiskorvauksena</t>
        </r>
      </text>
    </comment>
    <comment ref="A2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7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5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5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5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6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7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8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9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0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1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2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4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5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0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1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0"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3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4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2"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1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18"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1"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4"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53"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5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59"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6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94" authorId="0">
      <text>
        <r>
          <rPr>
            <b/>
            <sz val="8"/>
            <rFont val="Tahoma"/>
            <family val="2"/>
          </rPr>
          <t>ses:</t>
        </r>
        <r>
          <rPr>
            <sz val="8"/>
            <rFont val="Tahoma"/>
            <family val="2"/>
          </rPr>
          <t xml:space="preserve">
jos työn suorittaja ei ole työsuhteessa, 
merkitse kokonaisumma nimi -riville ja jätä palkansivukulut 0%:ksi
</t>
        </r>
      </text>
    </comment>
    <comment ref="A696" authorId="0">
      <text>
        <r>
          <rPr>
            <b/>
            <sz val="8"/>
            <rFont val="Tahoma"/>
            <family val="2"/>
          </rPr>
          <t>ses:</t>
        </r>
        <r>
          <rPr>
            <sz val="8"/>
            <rFont val="Tahoma"/>
            <family val="2"/>
          </rPr>
          <t xml:space="preserve">
jos työn suorittaja ei ole työsuhteessa, 
merkitse kokonaisumma nimi -riville ja jätä palkansivukulut 0%:ksi
</t>
        </r>
      </text>
    </comment>
    <comment ref="A698" authorId="0">
      <text>
        <r>
          <rPr>
            <b/>
            <sz val="8"/>
            <rFont val="Tahoma"/>
            <family val="2"/>
          </rPr>
          <t>ses:</t>
        </r>
        <r>
          <rPr>
            <sz val="8"/>
            <rFont val="Tahoma"/>
            <family val="2"/>
          </rPr>
          <t xml:space="preserve">
jos työn suorittaja ei ole työsuhteessa, 
merkitse kokonaisumma nimi -riville ja jätä palkansivukulut 0%:ksi
</t>
        </r>
      </text>
    </comment>
    <comment ref="A700" authorId="0">
      <text>
        <r>
          <rPr>
            <b/>
            <sz val="8"/>
            <rFont val="Tahoma"/>
            <family val="2"/>
          </rPr>
          <t>ses:</t>
        </r>
        <r>
          <rPr>
            <sz val="8"/>
            <rFont val="Tahoma"/>
            <family val="2"/>
          </rPr>
          <t xml:space="preserve">
jos työn suorittaja ei ole työsuhteessa, 
merkitse kokonaisumma nimi -riville ja jätä palkansivukulut 0%:ksi
</t>
        </r>
      </text>
    </comment>
    <comment ref="A702" authorId="0">
      <text>
        <r>
          <rPr>
            <b/>
            <sz val="8"/>
            <rFont val="Tahoma"/>
            <family val="2"/>
          </rPr>
          <t>ses:</t>
        </r>
        <r>
          <rPr>
            <sz val="8"/>
            <rFont val="Tahoma"/>
            <family val="2"/>
          </rPr>
          <t xml:space="preserve">
jos työn suorittaja ei ole työsuhteessa, 
merkitse kokonaisumma nimi -riville ja jätä palkansivukulut 0%:ksi
</t>
        </r>
      </text>
    </comment>
    <comment ref="A758" authorId="0">
      <text>
        <r>
          <rPr>
            <b/>
            <sz val="8"/>
            <rFont val="Tahoma"/>
            <family val="2"/>
          </rPr>
          <t>ses:</t>
        </r>
        <r>
          <rPr>
            <sz val="8"/>
            <rFont val="Tahoma"/>
            <family val="2"/>
          </rPr>
          <t xml:space="preserve">
jos työn suorittaja ei ole työsuhteessa, 
merkitse kokonaisumma nimi -riville ja jätä palkansivukulut 0%:ksi
</t>
        </r>
      </text>
    </comment>
    <comment ref="A760" authorId="0">
      <text>
        <r>
          <rPr>
            <b/>
            <sz val="8"/>
            <rFont val="Tahoma"/>
            <family val="2"/>
          </rPr>
          <t>ses:</t>
        </r>
        <r>
          <rPr>
            <sz val="8"/>
            <rFont val="Tahoma"/>
            <family val="2"/>
          </rPr>
          <t xml:space="preserve">
jos työn suorittaja ei ole työsuhteessa, 
merkitse kokonaisumma nimi -riville ja jätä palkansivukulut 0%:ksi
</t>
        </r>
      </text>
    </comment>
    <comment ref="A762" authorId="0">
      <text>
        <r>
          <rPr>
            <b/>
            <sz val="8"/>
            <rFont val="Tahoma"/>
            <family val="2"/>
          </rPr>
          <t>ses:</t>
        </r>
        <r>
          <rPr>
            <sz val="8"/>
            <rFont val="Tahoma"/>
            <family val="2"/>
          </rPr>
          <t xml:space="preserve">
jos työn suorittaja ei ole työsuhteessa, 
merkitse kokonaisumma nimi -riville ja jätä palkansivukulut 0%:ksi
</t>
        </r>
      </text>
    </comment>
    <comment ref="A764" authorId="0">
      <text>
        <r>
          <rPr>
            <b/>
            <sz val="8"/>
            <rFont val="Tahoma"/>
            <family val="2"/>
          </rPr>
          <t>ses:</t>
        </r>
        <r>
          <rPr>
            <sz val="8"/>
            <rFont val="Tahoma"/>
            <family val="2"/>
          </rPr>
          <t xml:space="preserve">
jos työn suorittaja ei ole työsuhteessa, 
merkitse kokonaisumma nimi -riville ja jätä palkansivukulut 0%:ksi
</t>
        </r>
      </text>
    </comment>
    <comment ref="A766" authorId="0">
      <text>
        <r>
          <rPr>
            <b/>
            <sz val="8"/>
            <rFont val="Tahoma"/>
            <family val="2"/>
          </rPr>
          <t>ses:</t>
        </r>
        <r>
          <rPr>
            <sz val="8"/>
            <rFont val="Tahoma"/>
            <family val="2"/>
          </rPr>
          <t xml:space="preserve">
jos työn suorittaja ei ole työsuhteessa, 
merkitse kokonaisumma nimi -riville ja jätä palkansivukulut 0%:ksi
</t>
        </r>
      </text>
    </comment>
    <comment ref="A62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86"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77"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5" authorId="0">
      <text>
        <r>
          <rPr>
            <b/>
            <sz val="8"/>
            <rFont val="Tahoma"/>
            <family val="2"/>
          </rPr>
          <t>ses:</t>
        </r>
        <r>
          <rPr>
            <sz val="8"/>
            <rFont val="Tahoma"/>
            <family val="2"/>
          </rPr>
          <t xml:space="preserve">
jos työn suorittaja ei ole työsuhteessa, 
merkitse kokonaisumma nimi -riville ja jätä lomakorvaus ja palkansivukulut 0%:ksi
</t>
        </r>
      </text>
    </comment>
    <comment ref="A1" authorId="1">
      <text>
        <r>
          <rPr>
            <sz val="9"/>
            <rFont val="Tahoma"/>
            <family val="2"/>
          </rPr>
          <t xml:space="preserve">ses:
Kustannusarvion tulee sisältää elokuvan välittömät tuotantokustannukset 1. esityskopioon asti. 
Kustannusarvioon tulee kirjata työntekijän/työn suorittajan nimi niiltä osin kuin ne ovat hakemusvaiheessa tiedossa.
Tuotantoyhtiön oman kaluston käyttö tulee merkitä kustannusarvioon.
Luettelo kustannusarvioon sisällytettävistä, säätiön tiedotustoimintaa ja kulttuurivientiä varten tarkoitetun aineiston, kustannuksista on hakuohjeen kohdassa 1.4.6. Loppuselvitys.
</t>
        </r>
      </text>
    </comment>
  </commentList>
</comments>
</file>

<file path=xl/comments5.xml><?xml version="1.0" encoding="utf-8"?>
<comments xmlns="http://schemas.openxmlformats.org/spreadsheetml/2006/main">
  <authors>
    <author>Pirjo Koskelo</author>
  </authors>
  <commentList>
    <comment ref="C3" authorId="0">
      <text>
        <r>
          <rPr>
            <sz val="9"/>
            <rFont val="Tahoma"/>
            <family val="2"/>
          </rPr>
          <t>Taulukko on suojattu ja pääsy sallittu vain niihin soluihin, joita täyttäminen edellyttää
Täytettävät solut merkitty sinisellä pohjavärillä.
Ohjeet lomakkeen käyttämiseen ovat taulukossa Ohjeet</t>
        </r>
      </text>
    </comment>
  </commentList>
</comments>
</file>

<file path=xl/comments6.xml><?xml version="1.0" encoding="utf-8"?>
<comments xmlns="http://schemas.openxmlformats.org/spreadsheetml/2006/main">
  <authors>
    <author>ses</author>
    <author>Pirjo Koskelo</author>
  </authors>
  <commentList>
    <comment ref="B16"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Maksuvalmiussuunnitelma (kassavirtalaskelma) osoittaa tuotantoyhtiölle ja rahoittajille kuukausitasolla, että tuotantoon tulevalla rahoituksella pystytään kattamaan tuotannon kuukausittain aiheuttamat kulut. Mikäli kuukauden loppukassa on negatiivinen, tulee tuensaajan erillisellä selvityksellä osoittaa miten/millä miinuksella olevien kuukausien velvoitteista selvitään.
Maksuvalmiussuunnitelmaa laadittaessa on otettava huomioon, että jos säätiön 5. maksuerän 10%:n osuus tuesta on enemmän kuin 20.000 euroa, erotus maksetaan 3. maksuerässä.  
</t>
        </r>
      </text>
    </comment>
  </commentList>
</comments>
</file>

<file path=xl/comments7.xml><?xml version="1.0" encoding="utf-8"?>
<comments xmlns="http://schemas.openxmlformats.org/spreadsheetml/2006/main">
  <authors>
    <author>ses</author>
    <author>Pirjo Koskelo</author>
  </authors>
  <commentList>
    <comment ref="A44" authorId="0">
      <text>
        <r>
          <rPr>
            <b/>
            <sz val="8"/>
            <rFont val="Tahoma"/>
            <family val="2"/>
          </rPr>
          <t>ses:</t>
        </r>
        <r>
          <rPr>
            <sz val="8"/>
            <rFont val="Tahoma"/>
            <family val="2"/>
          </rPr>
          <t xml:space="preserve">
tarvittaessa lisää rivejä tähän väliin
</t>
        </r>
      </text>
    </comment>
    <comment ref="A1" authorId="1">
      <text>
        <r>
          <rPr>
            <b/>
            <sz val="9"/>
            <rFont val="Tahoma"/>
            <family val="2"/>
          </rPr>
          <t xml:space="preserve">ses:
</t>
        </r>
        <r>
          <rPr>
            <sz val="9"/>
            <rFont val="Tahoma"/>
            <family val="2"/>
          </rPr>
          <t>Tuensaaja on velvollinen antamaan säätiölle säätiön vahvistaman mallin mukaan laaditun väliselvityksen tuotannon edistymisestä pääkuvausjakson tai viimeisen kuvausjakson päätyttyä. Väliselvityksestä tulee käydä eritellysti ilmi tuotantokustannusten ja rahoituksen toteutuminen suhteessa budjetoituun sekä arvio tulevista kustannuksista ja rahoituksesta.
Väliselvityksen tulee sisältää kirjallinen selvitys tuotannon etenemisestä tehtyihin suunnitelmiin nähden, jäljellä olevista työvaiheista ja aikataulusta sekä olennaisista poikkeamista budjettiin nähden. Säätiö voi pyytää väliselvityksen hyväksymiseksi tarpeelliseksi katsomiaan lisäselvityksiä tuensaajalta.
Väliselvityksen tulee olla kirjanpitäjän vahvistama.</t>
        </r>
        <r>
          <rPr>
            <b/>
            <sz val="9"/>
            <rFont val="Tahoma"/>
            <family val="2"/>
          </rPr>
          <t xml:space="preserve">
</t>
        </r>
        <r>
          <rPr>
            <sz val="9"/>
            <rFont val="Tahoma"/>
            <family val="2"/>
          </rPr>
          <t xml:space="preserve">
</t>
        </r>
      </text>
    </comment>
  </commentList>
</comments>
</file>

<file path=xl/comments9.xml><?xml version="1.0" encoding="utf-8"?>
<comments xmlns="http://schemas.openxmlformats.org/spreadsheetml/2006/main">
  <authors>
    <author>ses</author>
    <author>Pirjo Koskelo</author>
  </authors>
  <commentList>
    <comment ref="A44"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Viimeistään loppuselvityksen jättämisen yhteydessä tuensaajan tulee ladata hakemuksen liitteisiin lopulliset sopimukset muiden rahoittajien kanssa, niiltä osin kun säätiön ja tuensaajan välillä tehty sopimus on perustunut sitoviin vahvistuksiin.
Tieto sähköiseen hakujärjestelmään hakemuksen liitteisiin jätetystä loppuselvityksestä lähetetään sähköpostilla osoitteeseen: pirjo.koskelo@ses.fi
Kaikkien loppuselvityksessä esitettävien toteutuneiden tuotantokustannusten tulee olla maksettu.
Milloin suomalainen tuotantoyhtiö on kansainvälisen yhteistuotannon päätuottaja, tulee loppuselvityksessä esittää ja toimittaa kaikkien ulkomaisten yhteistuottajien tilintarkastajan hyväksymät loppuselvitykset.
Huom!: 
Loppuselvitys puuttuu -automaattiviesti poistuu vasta, kun loppuselvitys on hyväksytty säätiössä ja tuotantotuen viimeinen maksuerä on maksettu.
</t>
        </r>
      </text>
    </comment>
  </commentList>
</comments>
</file>

<file path=xl/sharedStrings.xml><?xml version="1.0" encoding="utf-8"?>
<sst xmlns="http://schemas.openxmlformats.org/spreadsheetml/2006/main" count="1786" uniqueCount="641">
  <si>
    <t>Casting</t>
  </si>
  <si>
    <t>Off line edit</t>
  </si>
  <si>
    <t>On line edit</t>
  </si>
  <si>
    <t>Tiedottaja</t>
  </si>
  <si>
    <t>Muut</t>
  </si>
  <si>
    <t>Storyboard</t>
  </si>
  <si>
    <t>01</t>
  </si>
  <si>
    <t>02</t>
  </si>
  <si>
    <t>03</t>
  </si>
  <si>
    <t>04</t>
  </si>
  <si>
    <t>X</t>
  </si>
  <si>
    <t>05</t>
  </si>
  <si>
    <t>06</t>
  </si>
  <si>
    <t>07</t>
  </si>
  <si>
    <t>08</t>
  </si>
  <si>
    <t>09</t>
  </si>
  <si>
    <t>10</t>
  </si>
  <si>
    <t>11</t>
  </si>
  <si>
    <t>Catering</t>
  </si>
  <si>
    <t>Best boy</t>
  </si>
  <si>
    <t>Grip</t>
  </si>
  <si>
    <t>12</t>
  </si>
  <si>
    <t>13</t>
  </si>
  <si>
    <t>14</t>
  </si>
  <si>
    <t>km</t>
  </si>
  <si>
    <t>15</t>
  </si>
  <si>
    <t>16</t>
  </si>
  <si>
    <t>17</t>
  </si>
  <si>
    <t>18</t>
  </si>
  <si>
    <t>19</t>
  </si>
  <si>
    <t>20</t>
  </si>
  <si>
    <t>21</t>
  </si>
  <si>
    <t>Scouting</t>
  </si>
  <si>
    <t>Key grip</t>
  </si>
  <si>
    <t>Steadicam</t>
  </si>
  <si>
    <t>storyboard</t>
  </si>
  <si>
    <t>animatic</t>
  </si>
  <si>
    <t>3D supervisor</t>
  </si>
  <si>
    <t>Renderfarm</t>
  </si>
  <si>
    <t>Internet</t>
  </si>
  <si>
    <t>MoSys</t>
  </si>
  <si>
    <t>TV master</t>
  </si>
  <si>
    <t>-</t>
  </si>
  <si>
    <t>+/-</t>
  </si>
  <si>
    <t>€</t>
  </si>
  <si>
    <t>%</t>
  </si>
  <si>
    <t>PR</t>
  </si>
  <si>
    <t>SUMMARY</t>
  </si>
  <si>
    <t>Production company:</t>
  </si>
  <si>
    <t>Budget dated:</t>
  </si>
  <si>
    <t>Script dated:</t>
  </si>
  <si>
    <t>SCRIPT</t>
  </si>
  <si>
    <t>CREW</t>
  </si>
  <si>
    <t>CAST</t>
  </si>
  <si>
    <t>ART DIRECTION</t>
  </si>
  <si>
    <t>WARDROBE</t>
  </si>
  <si>
    <t>MAKE-UP</t>
  </si>
  <si>
    <t>TOTAL PRODUCTION</t>
  </si>
  <si>
    <t>TOTAL POST PRODUCTION</t>
  </si>
  <si>
    <t>MUSIC</t>
  </si>
  <si>
    <t>OTHER RIGHTS</t>
  </si>
  <si>
    <t>GRAND TOTAL</t>
  </si>
  <si>
    <t>PRODUCTION</t>
  </si>
  <si>
    <t>CONTINGENCY 7-10%</t>
  </si>
  <si>
    <t>Pre production</t>
  </si>
  <si>
    <t>Shooting time</t>
  </si>
  <si>
    <t>Post production</t>
  </si>
  <si>
    <t>days/weeks</t>
  </si>
  <si>
    <t>Duration:</t>
  </si>
  <si>
    <t>Shooting format:</t>
  </si>
  <si>
    <t>Screening format:</t>
  </si>
  <si>
    <t>1.</t>
  </si>
  <si>
    <t>2.</t>
  </si>
  <si>
    <t>3.</t>
  </si>
  <si>
    <t>4.</t>
  </si>
  <si>
    <t>5.</t>
  </si>
  <si>
    <t>6.</t>
  </si>
  <si>
    <t>7.</t>
  </si>
  <si>
    <t>Studio</t>
  </si>
  <si>
    <t>ADMINISTRATION at most 5%</t>
  </si>
  <si>
    <t>AVEK</t>
  </si>
  <si>
    <t>Eurimages</t>
  </si>
  <si>
    <t>BUDGET</t>
  </si>
  <si>
    <t>RIGHTS AND SCREENPLAY</t>
  </si>
  <si>
    <t>Option</t>
  </si>
  <si>
    <t>Rights</t>
  </si>
  <si>
    <t>Screenwriter</t>
  </si>
  <si>
    <t>Dramaturgist</t>
  </si>
  <si>
    <t>Others</t>
  </si>
  <si>
    <t>Producer´s fee</t>
  </si>
  <si>
    <t>Producer (employed)</t>
  </si>
  <si>
    <t>social charges</t>
  </si>
  <si>
    <t>TOTAL RIGHTS AND SCREENPLAY</t>
  </si>
  <si>
    <t>holiday compensation</t>
  </si>
  <si>
    <t>name</t>
  </si>
  <si>
    <t>Production assistant</t>
  </si>
  <si>
    <t>Director</t>
  </si>
  <si>
    <t>Assistant director</t>
  </si>
  <si>
    <t>Director of Photography</t>
  </si>
  <si>
    <t>Sound designer</t>
  </si>
  <si>
    <t>Animation</t>
  </si>
  <si>
    <t>TRANSPORTATION, TRAVELS AND ACCOMMODATION</t>
  </si>
  <si>
    <t>Travels</t>
  </si>
  <si>
    <t>Accommodation</t>
  </si>
  <si>
    <t>Cars, company´s own</t>
  </si>
  <si>
    <t>Cars, rented</t>
  </si>
  <si>
    <t>Fuel etc. Maintaining costs</t>
  </si>
  <si>
    <t>Daily allowances</t>
  </si>
  <si>
    <t>Mileage allowance</t>
  </si>
  <si>
    <t>TOTAL TRANSPORTATION, TRAVELS AND ACCOMMODATION</t>
  </si>
  <si>
    <t>Tests</t>
  </si>
  <si>
    <t>equipment</t>
  </si>
  <si>
    <t>materials</t>
  </si>
  <si>
    <t>lisence expenses</t>
  </si>
  <si>
    <t>animation tests</t>
  </si>
  <si>
    <t>technical tests</t>
  </si>
  <si>
    <t>Translations</t>
  </si>
  <si>
    <t>Promotion material</t>
  </si>
  <si>
    <t>Promotion photos</t>
  </si>
  <si>
    <t>Acquisition of foreign financing</t>
  </si>
  <si>
    <t>travels</t>
  </si>
  <si>
    <t>accommodation</t>
  </si>
  <si>
    <t>entry fees</t>
  </si>
  <si>
    <t>daily allowances</t>
  </si>
  <si>
    <t>translations</t>
  </si>
  <si>
    <t>negotiations</t>
  </si>
  <si>
    <t>postage and freight</t>
  </si>
  <si>
    <t xml:space="preserve">phone </t>
  </si>
  <si>
    <t>other costs</t>
  </si>
  <si>
    <t>Other costs</t>
  </si>
  <si>
    <t>OTHER PRE PRODUCTION COSTS</t>
  </si>
  <si>
    <t>TOTAL OTHER PRE PRODUCTION COSTS</t>
  </si>
  <si>
    <t>Production</t>
  </si>
  <si>
    <t>Costume designer</t>
  </si>
  <si>
    <t>Location manager</t>
  </si>
  <si>
    <t>Production secretary</t>
  </si>
  <si>
    <t>Direction</t>
  </si>
  <si>
    <t>2nd assistant director</t>
  </si>
  <si>
    <t>1st assistant director</t>
  </si>
  <si>
    <t>Continuity</t>
  </si>
  <si>
    <t>Choregrapher</t>
  </si>
  <si>
    <t>Camera</t>
  </si>
  <si>
    <t>Director of photography</t>
  </si>
  <si>
    <t>1st camera assistant</t>
  </si>
  <si>
    <t>Steadicam operator</t>
  </si>
  <si>
    <t>Video assistant</t>
  </si>
  <si>
    <t>Gaffer</t>
  </si>
  <si>
    <t>Electrician</t>
  </si>
  <si>
    <t>Electrician trainee</t>
  </si>
  <si>
    <t>Still photographer</t>
  </si>
  <si>
    <t>Sound</t>
  </si>
  <si>
    <t>2nd camera assistant</t>
  </si>
  <si>
    <t>Set design</t>
  </si>
  <si>
    <t>Art director</t>
  </si>
  <si>
    <t>Propmaster</t>
  </si>
  <si>
    <t>Assistant propmaster</t>
  </si>
  <si>
    <t>Special effects</t>
  </si>
  <si>
    <t>Set construction</t>
  </si>
  <si>
    <t>Sound recordist</t>
  </si>
  <si>
    <t>2nd sound recordist</t>
  </si>
  <si>
    <t>Costume</t>
  </si>
  <si>
    <t>Costume assistant</t>
  </si>
  <si>
    <t>Sewers</t>
  </si>
  <si>
    <t>Make up</t>
  </si>
  <si>
    <t>Make up assistant</t>
  </si>
  <si>
    <t>Hairdresser</t>
  </si>
  <si>
    <t>Hairdressing assistant</t>
  </si>
  <si>
    <t>TOTAL CREW</t>
  </si>
  <si>
    <t>Leading roles</t>
  </si>
  <si>
    <t>Supporting roles</t>
  </si>
  <si>
    <t>Extras</t>
  </si>
  <si>
    <t>TOTAL ACTORS AND EXTRAS</t>
  </si>
  <si>
    <t>rights</t>
  </si>
  <si>
    <t>salaries</t>
  </si>
  <si>
    <t>Crew</t>
  </si>
  <si>
    <t>Actors</t>
  </si>
  <si>
    <t>Travels, tickets</t>
  </si>
  <si>
    <t>Other vehicles, rented</t>
  </si>
  <si>
    <t>Mileage allowances</t>
  </si>
  <si>
    <t>Parking</t>
  </si>
  <si>
    <t>Taxis</t>
  </si>
  <si>
    <t>Loss, damage and repair costs</t>
  </si>
  <si>
    <t>SET DESIGN AND PROP</t>
  </si>
  <si>
    <t>TOTAL SET DESIGN AND PROP</t>
  </si>
  <si>
    <t>Sets</t>
  </si>
  <si>
    <t>Props</t>
  </si>
  <si>
    <t>Vehicles on screen</t>
  </si>
  <si>
    <t>Animals</t>
  </si>
  <si>
    <t>Insurances</t>
  </si>
  <si>
    <t>Stills</t>
  </si>
  <si>
    <t>TOTAL WARDROBE</t>
  </si>
  <si>
    <t>Washing and cleaning</t>
  </si>
  <si>
    <t>MAKE UP AND HAIRDRESSING</t>
  </si>
  <si>
    <t>TOTAL MAKE UP AND HAIRDRESSING</t>
  </si>
  <si>
    <t>Materials and supplies</t>
  </si>
  <si>
    <t>Equipment rental (chairs, tables, mirrors etc.)</t>
  </si>
  <si>
    <t>STUDIOS AND LOCATIONS</t>
  </si>
  <si>
    <t>TOTAL STUDIOS AND LOCATIONS</t>
  </si>
  <si>
    <t>Studio rental</t>
  </si>
  <si>
    <t>Shooting permits</t>
  </si>
  <si>
    <t>Traffic arrangements and parking</t>
  </si>
  <si>
    <t>Police and guarding</t>
  </si>
  <si>
    <t>Electricity</t>
  </si>
  <si>
    <t>Cleaning</t>
  </si>
  <si>
    <t>Storage and workroom, rented</t>
  </si>
  <si>
    <t>Production office</t>
  </si>
  <si>
    <t xml:space="preserve">Rent </t>
  </si>
  <si>
    <t>Phone, post, fax etc.</t>
  </si>
  <si>
    <t>Medicine and medical expenses</t>
  </si>
  <si>
    <t>Entertainment</t>
  </si>
  <si>
    <t>TECHNICAL EQUIPMENT</t>
  </si>
  <si>
    <t>TOTAL TECHNICAL EQUIPMENT</t>
  </si>
  <si>
    <t>Camera equipment</t>
  </si>
  <si>
    <t>Cameras</t>
  </si>
  <si>
    <t>Lenses and filters</t>
  </si>
  <si>
    <t>Fluid heads and tripods</t>
  </si>
  <si>
    <t>Videoassist and monitors</t>
  </si>
  <si>
    <t>Camera accesories</t>
  </si>
  <si>
    <t>Lense accesories</t>
  </si>
  <si>
    <t>Sound equipment</t>
  </si>
  <si>
    <t>Mixer</t>
  </si>
  <si>
    <t>Location recording equipment</t>
  </si>
  <si>
    <t>Recorder/hard disc recorder</t>
  </si>
  <si>
    <t>Microphones</t>
  </si>
  <si>
    <t>Lights</t>
  </si>
  <si>
    <t>Grip and clamps</t>
  </si>
  <si>
    <t>Gels</t>
  </si>
  <si>
    <t>Light equipment</t>
  </si>
  <si>
    <t>Dollies</t>
  </si>
  <si>
    <t>Tracks</t>
  </si>
  <si>
    <t>Consumable (batteries, tapes etc.)</t>
  </si>
  <si>
    <t xml:space="preserve">Consumable </t>
  </si>
  <si>
    <t>Consumable</t>
  </si>
  <si>
    <t>Special equipment</t>
  </si>
  <si>
    <t>Generator</t>
  </si>
  <si>
    <t>Rent</t>
  </si>
  <si>
    <t>Running hours</t>
  </si>
  <si>
    <t>HMI burning time</t>
  </si>
  <si>
    <t>Trailer</t>
  </si>
  <si>
    <t>Phones and walkie talkies</t>
  </si>
  <si>
    <t>Other special equipment</t>
  </si>
  <si>
    <t>own</t>
  </si>
  <si>
    <t>rented</t>
  </si>
  <si>
    <t>Computers</t>
  </si>
  <si>
    <t>Licences</t>
  </si>
  <si>
    <t>Repair and service</t>
  </si>
  <si>
    <t>ORIGINAL MATERIALS</t>
  </si>
  <si>
    <t>TOTAL ORIGINAL MATERIALS</t>
  </si>
  <si>
    <t>Still photo materials</t>
  </si>
  <si>
    <t>Other materials</t>
  </si>
  <si>
    <t>16mm film</t>
  </si>
  <si>
    <t>35mm film</t>
  </si>
  <si>
    <t>Shooting material</t>
  </si>
  <si>
    <t>TOTAL PRODUCTION COSTS</t>
  </si>
  <si>
    <t>Development</t>
  </si>
  <si>
    <t>Negative cleaning</t>
  </si>
  <si>
    <t>Work print</t>
  </si>
  <si>
    <t>Film to video/digital form</t>
  </si>
  <si>
    <t xml:space="preserve">Transfers                         </t>
  </si>
  <si>
    <t>Copies of video for off-line</t>
  </si>
  <si>
    <t>Transfer materials</t>
  </si>
  <si>
    <t>Editor</t>
  </si>
  <si>
    <t>Costumes</t>
  </si>
  <si>
    <t>Cranes for lights</t>
  </si>
  <si>
    <t>Cranes for camera</t>
  </si>
  <si>
    <t>Assistant editor</t>
  </si>
  <si>
    <t>Graphic designer</t>
  </si>
  <si>
    <t>Post production coordinator</t>
  </si>
  <si>
    <t>Trick photographer</t>
  </si>
  <si>
    <t>Transfers</t>
  </si>
  <si>
    <t>from video to computer</t>
  </si>
  <si>
    <t>from video to video</t>
  </si>
  <si>
    <t>Laboratory</t>
  </si>
  <si>
    <t>negative cutting</t>
  </si>
  <si>
    <t>dublicates</t>
  </si>
  <si>
    <t>tricks</t>
  </si>
  <si>
    <t>start and end credits</t>
  </si>
  <si>
    <t>effects</t>
  </si>
  <si>
    <t>colour grading</t>
  </si>
  <si>
    <t>Digital post production</t>
  </si>
  <si>
    <t>Travels, accommodation and taxis</t>
  </si>
  <si>
    <t>Freight and transport</t>
  </si>
  <si>
    <t>POST PRODUCTION SOUND</t>
  </si>
  <si>
    <t>Sound assistant</t>
  </si>
  <si>
    <t>Sound editor</t>
  </si>
  <si>
    <t>Sound unit</t>
  </si>
  <si>
    <t>ADR</t>
  </si>
  <si>
    <t>Recordist</t>
  </si>
  <si>
    <t>ADR studio</t>
  </si>
  <si>
    <t>Foleys</t>
  </si>
  <si>
    <t>Foley artist</t>
  </si>
  <si>
    <t>Foley studio</t>
  </si>
  <si>
    <t>Mixing</t>
  </si>
  <si>
    <t>Final mix</t>
  </si>
  <si>
    <t>TV-mix</t>
  </si>
  <si>
    <t>ME-mix</t>
  </si>
  <si>
    <t>Materials</t>
  </si>
  <si>
    <t>Travels, accommodation, taxis</t>
  </si>
  <si>
    <t>Composer</t>
  </si>
  <si>
    <t>Music producer</t>
  </si>
  <si>
    <t>Musicians</t>
  </si>
  <si>
    <t>Adapter</t>
  </si>
  <si>
    <t>Rights (NCB/ Teosto)</t>
  </si>
  <si>
    <t>Instrument rent</t>
  </si>
  <si>
    <t>existing music</t>
  </si>
  <si>
    <t>TOTAL MUSIC</t>
  </si>
  <si>
    <t>TOTAL OTHER RIGHTS</t>
  </si>
  <si>
    <t>Works of art</t>
  </si>
  <si>
    <t>Others (games, cartoons, logos etc.)</t>
  </si>
  <si>
    <t>composed music (score)</t>
  </si>
  <si>
    <t>Film/digital copy</t>
  </si>
  <si>
    <t>Negative printing</t>
  </si>
  <si>
    <t>Blow up 16 mm -&gt; 35 mm</t>
  </si>
  <si>
    <t>Sound negatives</t>
  </si>
  <si>
    <t>Transfer and development</t>
  </si>
  <si>
    <t>Sound synchronizing</t>
  </si>
  <si>
    <t>0-print</t>
  </si>
  <si>
    <t>1. print</t>
  </si>
  <si>
    <t>Sound layback</t>
  </si>
  <si>
    <t>DVD -mastering</t>
  </si>
  <si>
    <t>Film transfer to videomaster</t>
  </si>
  <si>
    <t>Screenings</t>
  </si>
  <si>
    <t>Translations and timing</t>
  </si>
  <si>
    <t>Subtitles</t>
  </si>
  <si>
    <t>MARKETING COSTS DURING THE PRODUCTION</t>
  </si>
  <si>
    <t>TOTAL MARKETING COSTS</t>
  </si>
  <si>
    <t>Information officer</t>
  </si>
  <si>
    <t xml:space="preserve">INFORMATION  </t>
  </si>
  <si>
    <t>Press conferences</t>
  </si>
  <si>
    <t>Press material</t>
  </si>
  <si>
    <t>Photos</t>
  </si>
  <si>
    <t>Brochures</t>
  </si>
  <si>
    <t>Maintaining</t>
  </si>
  <si>
    <t>PR events</t>
  </si>
  <si>
    <t>Business cooperation</t>
  </si>
  <si>
    <t>MISCELLANEOUS COSTS</t>
  </si>
  <si>
    <t>TOTAL MISCELLANEOUS COSTS</t>
  </si>
  <si>
    <t>TOTAL OTHER COSTS</t>
  </si>
  <si>
    <t>Financing costs</t>
  </si>
  <si>
    <t>Production insurance</t>
  </si>
  <si>
    <t>Equipment insurance</t>
  </si>
  <si>
    <t>Audit of the accounts</t>
  </si>
  <si>
    <t>Classification of the film</t>
  </si>
  <si>
    <t>PRODUCTION, POST PRODUCTION AND OTHER COSTS</t>
  </si>
  <si>
    <t>Technical director</t>
  </si>
  <si>
    <t>Character design</t>
  </si>
  <si>
    <t>Backround design</t>
  </si>
  <si>
    <t>Animator</t>
  </si>
  <si>
    <t>Scanning</t>
  </si>
  <si>
    <t>Puppet design</t>
  </si>
  <si>
    <t>Other</t>
  </si>
  <si>
    <t>Assistant animator</t>
  </si>
  <si>
    <t>Painter</t>
  </si>
  <si>
    <t>Paint supervisor</t>
  </si>
  <si>
    <t>Key layout artist</t>
  </si>
  <si>
    <t>Layout artist</t>
  </si>
  <si>
    <t>Character building</t>
  </si>
  <si>
    <t>Lipsync</t>
  </si>
  <si>
    <t>Intranet</t>
  </si>
  <si>
    <t>Servers</t>
  </si>
  <si>
    <t>Paper material</t>
  </si>
  <si>
    <t>Copies</t>
  </si>
  <si>
    <t>Paint supplies</t>
  </si>
  <si>
    <t>Hard drive space</t>
  </si>
  <si>
    <t>Drawing equipment</t>
  </si>
  <si>
    <t>Clay/other puppet/set material</t>
  </si>
  <si>
    <t>Cell material</t>
  </si>
  <si>
    <t>Other equipment</t>
  </si>
  <si>
    <t>Puppet builder</t>
  </si>
  <si>
    <t>amount</t>
  </si>
  <si>
    <t>unit</t>
  </si>
  <si>
    <t>subtotal</t>
  </si>
  <si>
    <t>total</t>
  </si>
  <si>
    <t>cost/unit</t>
  </si>
  <si>
    <t>Supervising animator</t>
  </si>
  <si>
    <t>Animatic/motion capture</t>
  </si>
  <si>
    <t>Working units</t>
  </si>
  <si>
    <t>Unit production manager</t>
  </si>
  <si>
    <t>Production accountant</t>
  </si>
  <si>
    <t>Unit manager</t>
  </si>
  <si>
    <t>Background artist</t>
  </si>
  <si>
    <t>Production designer</t>
  </si>
  <si>
    <t>Assistant production designer</t>
  </si>
  <si>
    <t>Assistant location manager</t>
  </si>
  <si>
    <t>Make up artist</t>
  </si>
  <si>
    <t>ACTORS AND EXTRAS</t>
  </si>
  <si>
    <t>Film freight and other transport costs</t>
  </si>
  <si>
    <t>Fuel etc. maintaining costs</t>
  </si>
  <si>
    <t>Location permission fees</t>
  </si>
  <si>
    <t>Consumable (dust-off, tapes etc.)</t>
  </si>
  <si>
    <t>Data recording unit</t>
  </si>
  <si>
    <t>LABORATORY AND DIGITAL UNIT</t>
  </si>
  <si>
    <t>TOTAL LABORATORY AND DIGITAL UNIT</t>
  </si>
  <si>
    <t>TOTAL POST PRODUCTION SOUND</t>
  </si>
  <si>
    <t>Rights for recorded music</t>
  </si>
  <si>
    <t>Marketing planning</t>
  </si>
  <si>
    <t>Planning of internet service</t>
  </si>
  <si>
    <t>Shirts etc. production goods</t>
  </si>
  <si>
    <t>FINANCING PLAN</t>
  </si>
  <si>
    <t>Date:</t>
  </si>
  <si>
    <t>CASH FLOW</t>
  </si>
  <si>
    <t>FINAL REPORT</t>
  </si>
  <si>
    <t>DETAILED FINAL REPORT</t>
  </si>
  <si>
    <t>SUPPORT OF THE FINNISH FILM FOUNDATION</t>
  </si>
  <si>
    <t>Total</t>
  </si>
  <si>
    <t>Development support</t>
  </si>
  <si>
    <t>TV sales</t>
  </si>
  <si>
    <t>MG from the distributor</t>
  </si>
  <si>
    <t>Domestic co-producers</t>
  </si>
  <si>
    <t>Domestic other financing</t>
  </si>
  <si>
    <t>Total financing of the film</t>
  </si>
  <si>
    <t>Name of the film</t>
  </si>
  <si>
    <t>Name of the film:</t>
  </si>
  <si>
    <t>FINANCING</t>
  </si>
  <si>
    <t>COSTS</t>
  </si>
  <si>
    <t>TOTAL FINANCING</t>
  </si>
  <si>
    <t>OPENING CASH</t>
  </si>
  <si>
    <t>FINAL CASH</t>
  </si>
  <si>
    <t>mm/yy</t>
  </si>
  <si>
    <t>INTERIM REPORT              for a period of:</t>
  </si>
  <si>
    <t>Summary of the costs</t>
  </si>
  <si>
    <t>Cast</t>
  </si>
  <si>
    <t>Transportation and accommodation</t>
  </si>
  <si>
    <t>Art direction</t>
  </si>
  <si>
    <t>Wardrobe</t>
  </si>
  <si>
    <t>Studios and locations</t>
  </si>
  <si>
    <t>Technical equipment</t>
  </si>
  <si>
    <t>Original materials</t>
  </si>
  <si>
    <t>Laboratory and digital unit</t>
  </si>
  <si>
    <t>Post production sound</t>
  </si>
  <si>
    <t>Music</t>
  </si>
  <si>
    <t>Other rights</t>
  </si>
  <si>
    <t>Costs of the screening copy</t>
  </si>
  <si>
    <t>COSTS OF THE FIRST SCREENING COPY</t>
  </si>
  <si>
    <t>TOTAL COSTS OF THE FIRST SCREENING COPY</t>
  </si>
  <si>
    <t>Marketing costs</t>
  </si>
  <si>
    <t>Miscellaneous costs</t>
  </si>
  <si>
    <t>Administration</t>
  </si>
  <si>
    <t>Contingency</t>
  </si>
  <si>
    <t>Script and pre production</t>
  </si>
  <si>
    <t>Make-up</t>
  </si>
  <si>
    <t>LABORATORY AND DIGITAL UNIT/PRODUCTION</t>
  </si>
  <si>
    <t>COSTS OF THE SCREENING COPY</t>
  </si>
  <si>
    <t>MARKETING COSTS</t>
  </si>
  <si>
    <t>MISCELLANIOUS COSTS</t>
  </si>
  <si>
    <t>OTHER COSTS</t>
  </si>
  <si>
    <t>Administration at most  5%</t>
  </si>
  <si>
    <t>Contingency 7-10%</t>
  </si>
  <si>
    <t>Financing</t>
  </si>
  <si>
    <t>TOHER COSTS</t>
  </si>
  <si>
    <t>financing-</t>
  </si>
  <si>
    <t>plan</t>
  </si>
  <si>
    <t>balance</t>
  </si>
  <si>
    <t>costs</t>
  </si>
  <si>
    <t>financing</t>
  </si>
  <si>
    <t>paid</t>
  </si>
  <si>
    <t>estimate</t>
  </si>
  <si>
    <t>coming/</t>
  </si>
  <si>
    <t>realized</t>
  </si>
  <si>
    <t>coming</t>
  </si>
  <si>
    <t>producer´s signature</t>
  </si>
  <si>
    <t>ENCLOSURES</t>
  </si>
  <si>
    <t>Separate report of the substantial deviations from the origanl budget.</t>
  </si>
  <si>
    <t>The undersigned hereby certifies that the information provided in this form is accurate, sincere and complete.</t>
  </si>
  <si>
    <t>Free-form report on production details up to now, coming work and timetable.</t>
  </si>
  <si>
    <t>Balance</t>
  </si>
  <si>
    <t>Budgeted costs</t>
  </si>
  <si>
    <t>budget</t>
  </si>
  <si>
    <t>IMPLEMENTED SOCIAL CHARGES</t>
  </si>
  <si>
    <t>Utility goods</t>
  </si>
  <si>
    <t>actual costs/</t>
  </si>
  <si>
    <t>Total      costs</t>
  </si>
  <si>
    <t>finance</t>
  </si>
  <si>
    <t>Foreign pre sale</t>
  </si>
  <si>
    <t>Foreign co-producer</t>
  </si>
  <si>
    <t>day</t>
  </si>
  <si>
    <t>Nordic Film &amp; TV Fund NFTF</t>
  </si>
  <si>
    <t>ACTUAL SOCIAL CHARGES</t>
  </si>
  <si>
    <t>actual</t>
  </si>
  <si>
    <t>Budget dated</t>
  </si>
  <si>
    <t>TRANSPORTATION AND ACCOMMODATION</t>
  </si>
  <si>
    <r>
      <t xml:space="preserve">equipment </t>
    </r>
    <r>
      <rPr>
        <i/>
        <sz val="10"/>
        <rFont val="Arial Narrow"/>
        <family val="2"/>
      </rPr>
      <t>own/rented</t>
    </r>
    <r>
      <rPr>
        <i/>
        <sz val="8"/>
        <rFont val="Arial Narrow"/>
        <family val="2"/>
      </rPr>
      <t xml:space="preserve"> (choose one)</t>
    </r>
  </si>
  <si>
    <t>(rented for the production)</t>
  </si>
  <si>
    <t>Own/Rented (choose one)</t>
  </si>
  <si>
    <t>Tapes</t>
  </si>
  <si>
    <r>
      <t xml:space="preserve">Hard disks </t>
    </r>
    <r>
      <rPr>
        <i/>
        <sz val="9"/>
        <rFont val="Arial Narrow"/>
        <family val="2"/>
      </rPr>
      <t>own/rented (choose one)</t>
    </r>
  </si>
  <si>
    <t>Backup sound</t>
  </si>
  <si>
    <t>Backup image</t>
  </si>
  <si>
    <t>Post production unit</t>
  </si>
  <si>
    <t>Shooting place</t>
  </si>
  <si>
    <t>Screening versions at the shooting place</t>
  </si>
  <si>
    <t>Screening files</t>
  </si>
  <si>
    <t>Screening versions at the digital unit</t>
  </si>
  <si>
    <t>TOTAL EDITING AND IMAGE POST PRODUCTION</t>
  </si>
  <si>
    <t>EDITING AND IMAGE POST PRODUCTION</t>
  </si>
  <si>
    <t>transfers of the archive materials</t>
  </si>
  <si>
    <t>Image duplicates for sound</t>
  </si>
  <si>
    <t>Pitch correction 24/25 fps</t>
  </si>
  <si>
    <t>Acoustics</t>
  </si>
  <si>
    <t>other image correcting</t>
  </si>
  <si>
    <t>Footage</t>
  </si>
  <si>
    <t>Background design</t>
  </si>
  <si>
    <t>min</t>
  </si>
  <si>
    <t>(Place and date)</t>
  </si>
  <si>
    <t>Archiving of camera image</t>
  </si>
  <si>
    <t>Footage, works of art etc.</t>
  </si>
  <si>
    <t>Editing and image post production</t>
  </si>
  <si>
    <t>POST PRODUCTION</t>
  </si>
  <si>
    <t>SCRIPT AND PRE PRODUCTION</t>
  </si>
  <si>
    <t>PRE PRODUCTION CREW</t>
  </si>
  <si>
    <t>TOTAL SCRIPT AND PRE PRODUCTION</t>
  </si>
  <si>
    <t>SRIPT AND PRE PRODUCTION</t>
  </si>
  <si>
    <t>TOTAL PRE PRODUCTION CREW</t>
  </si>
  <si>
    <t>TOTAL SRIPT AND PRE PRODUCTION</t>
  </si>
  <si>
    <t>PREP RODUCTION CREW</t>
  </si>
  <si>
    <t>TOTAL PREP RODUCTION CREW</t>
  </si>
  <si>
    <t>VFX artist</t>
  </si>
  <si>
    <t>Postproduction coordinator</t>
  </si>
  <si>
    <t>VFX design</t>
  </si>
  <si>
    <t>VFX designer</t>
  </si>
  <si>
    <t>VFX producer</t>
  </si>
  <si>
    <t>Previz designer</t>
  </si>
  <si>
    <t>Storyboard artist</t>
  </si>
  <si>
    <t>bookkeeper´s verification</t>
  </si>
  <si>
    <t>DVD copies for financiers</t>
  </si>
  <si>
    <t>FinancePlan</t>
  </si>
  <si>
    <t xml:space="preserve">editor </t>
  </si>
  <si>
    <t>assistant editor</t>
  </si>
  <si>
    <t>off line unit</t>
  </si>
  <si>
    <r>
      <t xml:space="preserve">camera equipment </t>
    </r>
    <r>
      <rPr>
        <i/>
        <sz val="10"/>
        <rFont val="Arial Narrow"/>
        <family val="2"/>
      </rPr>
      <t>own/rented</t>
    </r>
    <r>
      <rPr>
        <i/>
        <sz val="8"/>
        <rFont val="Arial Narrow"/>
        <family val="2"/>
      </rPr>
      <t xml:space="preserve"> (choose one)</t>
    </r>
  </si>
  <si>
    <t>digital unit</t>
  </si>
  <si>
    <t>backup</t>
  </si>
  <si>
    <r>
      <t xml:space="preserve">sound equipment   </t>
    </r>
    <r>
      <rPr>
        <i/>
        <sz val="8"/>
        <rFont val="Arial Narrow"/>
        <family val="2"/>
      </rPr>
      <t>own/rented (choose one)</t>
    </r>
  </si>
  <si>
    <r>
      <t xml:space="preserve">light equioment  </t>
    </r>
    <r>
      <rPr>
        <i/>
        <sz val="8"/>
        <rFont val="Arial Narrow"/>
        <family val="2"/>
      </rPr>
      <t>own/rented (choose one)</t>
    </r>
  </si>
  <si>
    <t>Phone costs</t>
  </si>
  <si>
    <t>Auditing</t>
  </si>
  <si>
    <t>Juridical costs</t>
  </si>
  <si>
    <t>Digital master</t>
  </si>
  <si>
    <t>DCDM-Master</t>
  </si>
  <si>
    <t>Creative Europe / MEDIA</t>
  </si>
  <si>
    <t>Production support</t>
  </si>
  <si>
    <t>Date</t>
  </si>
  <si>
    <t>Status</t>
  </si>
  <si>
    <t>to be applied /applied /confirmed</t>
  </si>
  <si>
    <t xml:space="preserve">FINANCING PLAN </t>
  </si>
  <si>
    <t xml:space="preserve">Date: </t>
  </si>
  <si>
    <t>Currency:</t>
  </si>
  <si>
    <t>Page 1</t>
  </si>
  <si>
    <t>Budget:</t>
  </si>
  <si>
    <t>Currency Rates:</t>
  </si>
  <si>
    <t>TOTAL EURO</t>
  </si>
  <si>
    <t xml:space="preserve">DELEGATE PRODUCER: </t>
  </si>
  <si>
    <t>Application</t>
  </si>
  <si>
    <t>Date of</t>
  </si>
  <si>
    <t>Country:</t>
  </si>
  <si>
    <t>EURO</t>
  </si>
  <si>
    <t>deadline</t>
  </si>
  <si>
    <t>confirmation</t>
  </si>
  <si>
    <r>
      <t xml:space="preserve">PUBLIC SUPPORT </t>
    </r>
    <r>
      <rPr>
        <sz val="11"/>
        <color indexed="30"/>
        <rFont val="Arial Narrow"/>
        <family val="2"/>
      </rPr>
      <t xml:space="preserve"> (Institutes, Funds)</t>
    </r>
  </si>
  <si>
    <t>% of total</t>
  </si>
  <si>
    <t>Finnish Film Foundation, development</t>
  </si>
  <si>
    <t>Finnish Film Foundation</t>
  </si>
  <si>
    <r>
      <t>TELEVISION</t>
    </r>
    <r>
      <rPr>
        <sz val="11"/>
        <color indexed="30"/>
        <rFont val="Arial Narrow"/>
        <family val="2"/>
      </rPr>
      <t xml:space="preserve"> (lisence, co-production)</t>
    </r>
  </si>
  <si>
    <r>
      <t xml:space="preserve">NATIONAL DISTRIBUTION </t>
    </r>
    <r>
      <rPr>
        <sz val="11"/>
        <color indexed="30"/>
        <rFont val="Arial Narrow"/>
        <family val="2"/>
      </rPr>
      <t>(or share if part of territory)</t>
    </r>
  </si>
  <si>
    <t>REGIONAL FUNDING</t>
  </si>
  <si>
    <r>
      <t>OTHER FINANCING</t>
    </r>
    <r>
      <rPr>
        <sz val="11"/>
        <color indexed="30"/>
        <rFont val="Arial Narrow"/>
        <family val="2"/>
      </rPr>
      <t xml:space="preserve"> (National Co-producers, Tax Schemes, In-kinds, Creative Europe, other)</t>
    </r>
  </si>
  <si>
    <r>
      <t xml:space="preserve">PRODUCTION COMPANY´S OWN INVESTMENT </t>
    </r>
    <r>
      <rPr>
        <sz val="11"/>
        <color indexed="30"/>
        <rFont val="Arial Narrow"/>
        <family val="2"/>
      </rPr>
      <t>(with breakdown of deferrals, other)</t>
    </r>
  </si>
  <si>
    <t>SUBTOTAL</t>
  </si>
  <si>
    <t>NORDIC FILM &amp;TV FUND</t>
  </si>
  <si>
    <t>Share %</t>
  </si>
  <si>
    <t>EURIMAGES</t>
  </si>
  <si>
    <t>INTERNATIONAL SALES  (share of Sales Agent mg)</t>
  </si>
  <si>
    <t>OTHER</t>
  </si>
  <si>
    <t>Total delegate producer´s financing</t>
  </si>
  <si>
    <t>Page 2</t>
  </si>
  <si>
    <t>CO-PRODUCER 1</t>
  </si>
  <si>
    <t>Total co-producers´s financing</t>
  </si>
  <si>
    <t>Page 3</t>
  </si>
  <si>
    <t>CO-PRODUCER 2</t>
  </si>
  <si>
    <t>Page 4</t>
  </si>
  <si>
    <t>CO-PRODUCER 3</t>
  </si>
  <si>
    <t>Page 5</t>
  </si>
  <si>
    <t>CO-PRODUCER 4</t>
  </si>
  <si>
    <t>TÄHÄN CO-FINANCER 2, 3 jne</t>
  </si>
  <si>
    <r>
      <t>OTHER DOMESTIC PUBLIC SUPPORT</t>
    </r>
    <r>
      <rPr>
        <b/>
        <sz val="9"/>
        <rFont val="Arial Narrow"/>
        <family val="2"/>
      </rPr>
      <t xml:space="preserve"> (specify all sources of financing / euro amounts)</t>
    </r>
  </si>
  <si>
    <r>
      <t xml:space="preserve">FOREIGN PUBLIC SUPPORT </t>
    </r>
    <r>
      <rPr>
        <b/>
        <sz val="9"/>
        <rFont val="Arial Narrow"/>
        <family val="2"/>
      </rPr>
      <t>(specify all sources of financing / euro amounts)</t>
    </r>
  </si>
  <si>
    <r>
      <t>DOMESTIC PRE SALES (</t>
    </r>
    <r>
      <rPr>
        <b/>
        <sz val="9"/>
        <rFont val="Arial Narrow"/>
        <family val="2"/>
      </rPr>
      <t>specify all sources of financing / euro amounts)</t>
    </r>
  </si>
  <si>
    <r>
      <t>FOREIGN FINANCE (</t>
    </r>
    <r>
      <rPr>
        <b/>
        <sz val="9"/>
        <rFont val="Arial Narrow"/>
        <family val="2"/>
      </rPr>
      <t>specify all sources of financing / euro amounts)</t>
    </r>
  </si>
  <si>
    <r>
      <t>OTHER DOMESTIC FINANCING</t>
    </r>
    <r>
      <rPr>
        <b/>
        <sz val="9"/>
        <rFont val="Arial Narrow"/>
        <family val="2"/>
      </rPr>
      <t xml:space="preserve"> (specify all sources of financing / euro amounts)</t>
    </r>
  </si>
  <si>
    <r>
      <t>PRODUCTION COMPANY´S SELF-FINANCING  (</t>
    </r>
    <r>
      <rPr>
        <b/>
        <sz val="9"/>
        <rFont val="Arial Narrow"/>
        <family val="2"/>
      </rPr>
      <t>with breakdown)</t>
    </r>
  </si>
  <si>
    <t>Production coordinator</t>
  </si>
  <si>
    <t>E&amp;O insurance</t>
  </si>
  <si>
    <t>ISAN number registration</t>
  </si>
  <si>
    <t>The Finnish Film Foundation</t>
  </si>
  <si>
    <t>Form for budgeting, financing and final report</t>
  </si>
  <si>
    <t>The tables include comments with instructions on how to fill them out and how to be in contact with the Foundation.</t>
  </si>
  <si>
    <t>The comments have been marked with a small red triangle, as seen below.</t>
  </si>
  <si>
    <t>The form includes</t>
  </si>
  <si>
    <t>Detailed Budget</t>
  </si>
  <si>
    <t>Summary of all expenses</t>
  </si>
  <si>
    <t>Financing Plan</t>
  </si>
  <si>
    <t>Co-production Financing Plan</t>
  </si>
  <si>
    <t>Cash Flow</t>
  </si>
  <si>
    <t>Interim Report</t>
  </si>
  <si>
    <t>Detailed Final Report</t>
  </si>
  <si>
    <t>Final Report</t>
  </si>
  <si>
    <t>INSTRUCTIONS</t>
  </si>
  <si>
    <t>Protection</t>
  </si>
  <si>
    <t>To remove protection, go to</t>
  </si>
  <si>
    <t>Tools</t>
  </si>
  <si>
    <t>To protect the sheet, go to</t>
  </si>
  <si>
    <t>Protect sheet</t>
  </si>
  <si>
    <t>It is good to keep the protection on and remove it only when necessary.</t>
  </si>
  <si>
    <t>Regarding the Detailed Budget and Summary sheets:</t>
  </si>
  <si>
    <t>The Detailed Budget sheet is the master page of the form. The numbers in the sheet are automatically used in other sheets.</t>
  </si>
  <si>
    <t>The film information filled out in the Summary sheet is also automatically used in other sheets.</t>
  </si>
  <si>
    <t>A tip:</t>
  </si>
  <si>
    <t>Instead of removing unnecessary rows, you can hide them or set the height of the row to 0. This way the formulas won't get mixed up.</t>
  </si>
  <si>
    <t>If it is possible, insert rows inbetween the cells that are being added so that you don't have to make corrections to the formula.</t>
  </si>
  <si>
    <t>If you insert or remove rows from the Detailed Budget sheet, you must do the same changes in the Detailed Final Report sheet.</t>
  </si>
  <si>
    <t>However, inserting or removing rows may require unprotecting the cells.</t>
  </si>
  <si>
    <t>There are addition formulas in the K and L columns of the Detailed Budget sheet. If you want to see them, widen the column from 0 to 8.</t>
  </si>
  <si>
    <t>How to fill out the Detailed Budget sheet?</t>
  </si>
  <si>
    <t>1) you must always fill a number in the amount column, even if it is 1, to make the formula work.</t>
  </si>
  <si>
    <t>2) in the unit column, you may fill out for example min, hour, day, km, person</t>
  </si>
  <si>
    <t>3) in the X column you can add a multiplier, if you wish to count for example: number of employees x nights x price per night</t>
  </si>
  <si>
    <t>4) cost/unit column is also mandatory for the formula to work</t>
  </si>
  <si>
    <t>Marking down salaries</t>
  </si>
  <si>
    <t xml:space="preserve">If the person is not employed by the production company, mark down the total sum on the row "name". Mark holiday compensation and social charges with 0. </t>
  </si>
  <si>
    <t>This applies to subcontracting and charge for utilities</t>
  </si>
  <si>
    <t>Holiday compensation and social charges are marked on the amount column as a percentage.</t>
  </si>
  <si>
    <t>(You don't have to type the percentage sign, it is added automatically.)</t>
  </si>
  <si>
    <t>If you don't want to itemize the holiday compensation and social charges, you can write down the total percentage on the amount column social charges row.</t>
  </si>
  <si>
    <t>(The percentage sign is added automatically.)</t>
  </si>
  <si>
    <t>FINANCING PLAN FOR INTERNATIONAL CO-PRODUCTIONS</t>
  </si>
  <si>
    <t>Unprotect sheet</t>
  </si>
  <si>
    <t>The sheets have been protected and only the necessary cells can be filled.</t>
  </si>
  <si>
    <t>The sheets have been protected and only the necessary cells can be filled. To unprotect the sheet, look instructions above.</t>
  </si>
  <si>
    <t xml:space="preserve">The cells that should be filled are marked with this colour: </t>
  </si>
  <si>
    <t>The sheet is for maximum five production companies. If there are more companies, insert rows by unprotecting the sheet.</t>
  </si>
  <si>
    <t>DETAILED BUDGET</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</si>
</sst>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mk&quot;;[Red]\-#,##0\ &quot;mk&quot;"/>
    <numFmt numFmtId="167" formatCode="#,##0.00\ &quot;mk&quot;;[Red]\-#,##0.00\ &quot;mk&quot;"/>
    <numFmt numFmtId="168" formatCode="[$-40B]d\.\ mmmm&quot;ta &quot;yyyy"/>
    <numFmt numFmtId="169" formatCode="00000"/>
    <numFmt numFmtId="170" formatCode="0.0\ %"/>
    <numFmt numFmtId="171" formatCode="#,##0\ &quot;mk&quot;;\-#,##0\ &quot;mk&quot;"/>
    <numFmt numFmtId="172" formatCode="#,##0.00\ &quot;mk&quot;;\-#,##0.00\ &quot;mk&quot;"/>
    <numFmt numFmtId="173" formatCode="_-* #,##0\ &quot;mk&quot;_-;\-* #,##0\ &quot;mk&quot;_-;_-* &quot;-&quot;\ &quot;mk&quot;_-;_-@_-"/>
    <numFmt numFmtId="174" formatCode="_-* #,##0\ _m_k_-;\-* #,##0\ _m_k_-;_-* &quot;-&quot;\ _m_k_-;_-@_-"/>
    <numFmt numFmtId="175" formatCode="_-* #,##0.00\ &quot;mk&quot;_-;\-* #,##0.00\ &quot;mk&quot;_-;_-* &quot;-&quot;??\ &quot;mk&quot;_-;_-@_-"/>
    <numFmt numFmtId="176" formatCode="_-* #,##0.00\ _m_k_-;\-* #,##0.00\ _m_k_-;_-* &quot;-&quot;??\ _m_k_-;_-@_-"/>
    <numFmt numFmtId="177" formatCode="#,##0\ &quot;EUR&quot;;\-#,##0\ &quot;EUR&quot;"/>
    <numFmt numFmtId="178" formatCode="#,##0\ &quot;EUR&quot;;[Red]\-#,##0\ &quot;EUR&quot;"/>
    <numFmt numFmtId="179" formatCode="#,##0.00\ &quot;EUR&quot;;\-#,##0.00\ &quot;EUR&quot;"/>
    <numFmt numFmtId="180" formatCode="#,##0.00\ &quot;EUR&quot;;[Red]\-#,##0.00\ &quot;EUR&quot;"/>
    <numFmt numFmtId="181" formatCode="_-* #,##0\ &quot;EUR&quot;_-;\-* #,##0\ &quot;EUR&quot;_-;_-* &quot;-&quot;\ &quot;EUR&quot;_-;_-@_-"/>
    <numFmt numFmtId="182" formatCode="_-* #,##0\ _E_U_R_-;\-* #,##0\ _E_U_R_-;_-* &quot;-&quot;\ _E_U_R_-;_-@_-"/>
    <numFmt numFmtId="183" formatCode="_-* #,##0.00\ &quot;EUR&quot;_-;\-* #,##0.00\ &quot;EUR&quot;_-;_-* &quot;-&quot;??\ &quot;EUR&quot;_-;_-@_-"/>
    <numFmt numFmtId="184" formatCode="_-* #,##0.00\ _E_U_R_-;\-* #,##0.00\ _E_U_R_-;_-* &quot;-&quot;??\ _E_U_R_-;_-@_-"/>
    <numFmt numFmtId="185" formatCode="0%"/>
    <numFmt numFmtId="186" formatCode="0.00%"/>
    <numFmt numFmtId="187" formatCode="d/m/yy"/>
    <numFmt numFmtId="188" formatCode="d/m/yy\ h:mm"/>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00000000"/>
    <numFmt numFmtId="198" formatCode="0.0"/>
    <numFmt numFmtId="199" formatCode="0.0000"/>
    <numFmt numFmtId="200" formatCode="mm/yy"/>
    <numFmt numFmtId="201" formatCode="#,##0_ ;\-#,##0\ "/>
    <numFmt numFmtId="202" formatCode="0.000"/>
    <numFmt numFmtId="203" formatCode="0.00000"/>
    <numFmt numFmtId="204" formatCode="0.000000"/>
    <numFmt numFmtId="205" formatCode="\á\ 0.00"/>
    <numFmt numFmtId="206" formatCode="#,##0.0"/>
    <numFmt numFmtId="207" formatCode="#,##0.000"/>
    <numFmt numFmtId="208" formatCode="#,##0.0000"/>
    <numFmt numFmtId="209" formatCode="mmm"/>
    <numFmt numFmtId="210" formatCode="d\.m\.yyyy;@"/>
    <numFmt numFmtId="211" formatCode="#,##0\ &quot;€&quot;"/>
    <numFmt numFmtId="212" formatCode="&quot;Kyllä&quot;;&quot;Kyllä&quot;;&quot;Ei&quot;"/>
    <numFmt numFmtId="213" formatCode="&quot;Tosi&quot;;&quot;Tosi&quot;;&quot;Epätosi&quot;"/>
    <numFmt numFmtId="214" formatCode="&quot;Käytössä&quot;;&quot;Käytössä&quot;;&quot;Ei käytössä&quot;"/>
    <numFmt numFmtId="215" formatCode="#,##0.00\ &quot;€&quot;"/>
  </numFmts>
  <fonts count="85">
    <font>
      <sz val="10"/>
      <name val="Arial"/>
      <family val="0"/>
    </font>
    <font>
      <sz val="10"/>
      <name val="MS Sans Serif"/>
      <family val="2"/>
    </font>
    <font>
      <b/>
      <sz val="10"/>
      <name val="Arial Narrow"/>
      <family val="2"/>
    </font>
    <font>
      <b/>
      <sz val="9"/>
      <name val="Arial Narrow"/>
      <family val="2"/>
    </font>
    <font>
      <sz val="10"/>
      <name val="Arial Narrow"/>
      <family val="2"/>
    </font>
    <font>
      <sz val="9"/>
      <name val="Arial Narrow"/>
      <family val="2"/>
    </font>
    <font>
      <i/>
      <sz val="10"/>
      <name val="Arial Narrow"/>
      <family val="2"/>
    </font>
    <font>
      <sz val="9"/>
      <name val="Arial"/>
      <family val="2"/>
    </font>
    <font>
      <b/>
      <sz val="10"/>
      <name val="MS Sans Serif"/>
      <family val="2"/>
    </font>
    <font>
      <b/>
      <sz val="10"/>
      <name val="Arial"/>
      <family val="2"/>
    </font>
    <font>
      <sz val="8"/>
      <name val="Arial Narrow"/>
      <family val="2"/>
    </font>
    <font>
      <b/>
      <sz val="8"/>
      <name val="Arial Narrow"/>
      <family val="2"/>
    </font>
    <font>
      <b/>
      <i/>
      <sz val="8"/>
      <name val="Arial Narrow"/>
      <family val="2"/>
    </font>
    <font>
      <b/>
      <sz val="12"/>
      <name val="Arial Narrow"/>
      <family val="2"/>
    </font>
    <font>
      <b/>
      <sz val="11"/>
      <name val="Arial Narrow"/>
      <family val="2"/>
    </font>
    <font>
      <u val="single"/>
      <sz val="10"/>
      <color indexed="36"/>
      <name val="Book Antiqua"/>
      <family val="1"/>
    </font>
    <font>
      <sz val="10"/>
      <name val="Book Antiqua"/>
      <family val="1"/>
    </font>
    <font>
      <u val="single"/>
      <sz val="10"/>
      <color indexed="12"/>
      <name val="Book Antiqua"/>
      <family val="1"/>
    </font>
    <font>
      <sz val="12"/>
      <name val="Arial Narrow"/>
      <family val="2"/>
    </font>
    <font>
      <b/>
      <i/>
      <sz val="9"/>
      <name val="Arial Narrow"/>
      <family val="2"/>
    </font>
    <font>
      <sz val="8"/>
      <name val="Tahoma"/>
      <family val="2"/>
    </font>
    <font>
      <b/>
      <sz val="8"/>
      <name val="Tahoma"/>
      <family val="2"/>
    </font>
    <font>
      <b/>
      <sz val="9"/>
      <name val="Arial"/>
      <family val="2"/>
    </font>
    <font>
      <sz val="11"/>
      <name val="Arial Narrow"/>
      <family val="2"/>
    </font>
    <font>
      <sz val="8"/>
      <name val="Arial"/>
      <family val="2"/>
    </font>
    <font>
      <i/>
      <sz val="8"/>
      <name val="Arial Narrow"/>
      <family val="2"/>
    </font>
    <font>
      <i/>
      <sz val="9"/>
      <name val="Arial Narrow"/>
      <family val="2"/>
    </font>
    <font>
      <sz val="9"/>
      <name val="Tahoma"/>
      <family val="2"/>
    </font>
    <font>
      <b/>
      <sz val="9"/>
      <name val="Tahoma"/>
      <family val="2"/>
    </font>
    <font>
      <b/>
      <sz val="13"/>
      <name val="Arial Narrow"/>
      <family val="2"/>
    </font>
    <font>
      <sz val="11"/>
      <color indexed="30"/>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b/>
      <sz val="12"/>
      <color indexed="30"/>
      <name val="Arial Narrow"/>
      <family val="2"/>
    </font>
    <font>
      <i/>
      <sz val="9"/>
      <color indexed="30"/>
      <name val="Arial Narrow"/>
      <family val="2"/>
    </font>
    <font>
      <b/>
      <sz val="10"/>
      <color indexed="30"/>
      <name val="Arial Narrow"/>
      <family val="2"/>
    </font>
    <font>
      <b/>
      <sz val="9"/>
      <color indexed="30"/>
      <name val="Arial Narrow"/>
      <family val="2"/>
    </font>
    <font>
      <sz val="10"/>
      <color indexed="30"/>
      <name val="Arial Narrow"/>
      <family val="2"/>
    </font>
    <font>
      <sz val="10"/>
      <color indexed="10"/>
      <name val="Arial Narrow"/>
      <family val="2"/>
    </font>
    <font>
      <b/>
      <sz val="13"/>
      <color indexed="30"/>
      <name val="Arial Narrow"/>
      <family val="2"/>
    </font>
    <font>
      <b/>
      <sz val="11"/>
      <color indexed="30"/>
      <name val="Arial Narrow"/>
      <family val="2"/>
    </font>
    <font>
      <b/>
      <sz val="11"/>
      <color indexed="56"/>
      <name val="Arial Narrow"/>
      <family val="2"/>
    </font>
    <font>
      <b/>
      <sz val="11"/>
      <color indexed="10"/>
      <name val="Arial Narrow"/>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2"/>
      <color rgb="FF0070C0"/>
      <name val="Arial Narrow"/>
      <family val="2"/>
    </font>
    <font>
      <i/>
      <sz val="9"/>
      <color rgb="FF0070C0"/>
      <name val="Arial Narrow"/>
      <family val="2"/>
    </font>
    <font>
      <b/>
      <sz val="10"/>
      <color rgb="FF0070C0"/>
      <name val="Arial Narrow"/>
      <family val="2"/>
    </font>
    <font>
      <b/>
      <sz val="9"/>
      <color rgb="FF0070C0"/>
      <name val="Arial Narrow"/>
      <family val="2"/>
    </font>
    <font>
      <sz val="10"/>
      <color rgb="FF0070C0"/>
      <name val="Arial Narrow"/>
      <family val="2"/>
    </font>
    <font>
      <sz val="10"/>
      <color rgb="FFFF0000"/>
      <name val="Arial Narrow"/>
      <family val="2"/>
    </font>
    <font>
      <b/>
      <sz val="13"/>
      <color rgb="FF0070C0"/>
      <name val="Arial Narrow"/>
      <family val="2"/>
    </font>
    <font>
      <b/>
      <sz val="11"/>
      <color rgb="FF0070C0"/>
      <name val="Arial Narrow"/>
      <family val="2"/>
    </font>
    <font>
      <b/>
      <sz val="11"/>
      <color theme="4"/>
      <name val="Arial Narrow"/>
      <family val="2"/>
    </font>
    <font>
      <b/>
      <sz val="11"/>
      <color rgb="FFFF0000"/>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7"/>
        <bgColor indexed="64"/>
      </patternFill>
    </fill>
    <fill>
      <patternFill patternType="solid">
        <fgColor theme="0" tint="-0.1499900072813034"/>
        <bgColor indexed="64"/>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double"/>
    </border>
    <border>
      <left style="medium"/>
      <right>
        <color indexed="63"/>
      </right>
      <top style="medium"/>
      <bottom style="medium"/>
    </border>
    <border>
      <left style="medium"/>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color indexed="63"/>
      </left>
      <right>
        <color indexed="63"/>
      </right>
      <top style="medium"/>
      <bottom style="thin"/>
    </border>
    <border>
      <left style="thin"/>
      <right>
        <color indexed="63"/>
      </right>
      <top>
        <color indexed="63"/>
      </top>
      <bottom style="medium"/>
    </border>
    <border>
      <left style="medium"/>
      <right>
        <color indexed="63"/>
      </right>
      <top style="thin"/>
      <bottom style="thin"/>
    </border>
    <border>
      <left style="thin"/>
      <right style="medium"/>
      <top style="thin"/>
      <bottom style="thin"/>
    </border>
    <border>
      <left style="thin"/>
      <right>
        <color indexed="63"/>
      </right>
      <top style="medium"/>
      <bottom style="medium"/>
    </border>
    <border>
      <left style="thin"/>
      <right style="medium"/>
      <top style="medium"/>
      <bottom style="medium"/>
    </border>
    <border>
      <left style="thin"/>
      <right style="medium"/>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thin"/>
    </border>
    <border>
      <left>
        <color indexed="63"/>
      </left>
      <right style="thin"/>
      <top style="thin"/>
      <bottom>
        <color indexed="63"/>
      </bottom>
    </border>
    <border>
      <left>
        <color indexed="63"/>
      </left>
      <right style="thin"/>
      <top style="medium"/>
      <bottom style="medium"/>
    </border>
    <border>
      <left style="thin"/>
      <right style="medium"/>
      <top style="thin"/>
      <bottom style="medium"/>
    </border>
    <border>
      <left>
        <color indexed="63"/>
      </left>
      <right>
        <color indexed="63"/>
      </right>
      <top style="thin"/>
      <bottom>
        <color indexed="63"/>
      </bottom>
    </border>
    <border>
      <left style="medium"/>
      <right>
        <color indexed="63"/>
      </right>
      <top style="medium"/>
      <bottom>
        <color indexed="63"/>
      </bottom>
    </border>
    <border>
      <left style="medium"/>
      <right style="thin"/>
      <top style="thin"/>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medium"/>
      <bottom>
        <color indexed="63"/>
      </bottom>
    </border>
    <border>
      <left style="thin"/>
      <right>
        <color indexed="63"/>
      </right>
      <top style="medium"/>
      <bottom style="thin"/>
    </border>
    <border>
      <left style="thin"/>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15" fillId="0" borderId="0" applyNumberFormat="0" applyFill="0" applyBorder="0" applyAlignment="0" applyProtection="0"/>
    <xf numFmtId="0" fontId="0" fillId="26" borderId="1" applyNumberFormat="0" applyFont="0" applyAlignment="0" applyProtection="0"/>
    <xf numFmtId="0" fontId="59" fillId="27" borderId="0" applyNumberFormat="0" applyBorder="0" applyAlignment="0" applyProtection="0"/>
    <xf numFmtId="0" fontId="17" fillId="0" borderId="0" applyNumberFormat="0" applyFill="0" applyBorder="0" applyAlignment="0" applyProtection="0"/>
    <xf numFmtId="0" fontId="60" fillId="28" borderId="0" applyNumberFormat="0" applyBorder="0" applyAlignment="0" applyProtection="0"/>
    <xf numFmtId="0" fontId="61" fillId="29" borderId="2" applyNumberFormat="0" applyAlignment="0" applyProtection="0"/>
    <xf numFmtId="0" fontId="62" fillId="0" borderId="3" applyNumberFormat="0" applyFill="0" applyAlignment="0" applyProtection="0"/>
    <xf numFmtId="0" fontId="63" fillId="30" borderId="0" applyNumberFormat="0" applyBorder="0" applyAlignment="0" applyProtection="0"/>
    <xf numFmtId="0" fontId="7" fillId="0" borderId="0">
      <alignment/>
      <protection/>
    </xf>
    <xf numFmtId="0" fontId="16" fillId="0" borderId="0">
      <alignment/>
      <protection/>
    </xf>
    <xf numFmtId="0" fontId="1" fillId="0" borderId="0">
      <alignment/>
      <protection/>
    </xf>
    <xf numFmtId="0" fontId="7" fillId="0" borderId="0">
      <alignment/>
      <protection/>
    </xf>
    <xf numFmtId="0" fontId="1" fillId="0" borderId="0">
      <alignment/>
      <protection/>
    </xf>
    <xf numFmtId="0" fontId="64" fillId="0" borderId="0" applyNumberFormat="0" applyFill="0" applyBorder="0" applyAlignment="0" applyProtection="0"/>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70" fillId="31" borderId="2" applyNumberFormat="0" applyAlignment="0" applyProtection="0"/>
    <xf numFmtId="0" fontId="71" fillId="32" borderId="8" applyNumberFormat="0" applyAlignment="0" applyProtection="0"/>
    <xf numFmtId="0" fontId="72"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cellStyleXfs>
  <cellXfs count="895">
    <xf numFmtId="0" fontId="0" fillId="0" borderId="0" xfId="0" applyAlignment="1">
      <alignment/>
    </xf>
    <xf numFmtId="0" fontId="2" fillId="0" borderId="0" xfId="49" applyFont="1" applyFill="1" applyBorder="1" applyAlignment="1">
      <alignment horizontal="center"/>
      <protection/>
    </xf>
    <xf numFmtId="0" fontId="3" fillId="0" borderId="0" xfId="49" applyFont="1" applyBorder="1" applyAlignment="1">
      <alignment horizontal="center"/>
      <protection/>
    </xf>
    <xf numFmtId="3" fontId="4" fillId="0" borderId="0" xfId="49" applyNumberFormat="1" applyFont="1" applyBorder="1" applyAlignment="1">
      <alignment horizontal="right"/>
      <protection/>
    </xf>
    <xf numFmtId="0" fontId="4" fillId="0" borderId="0" xfId="49" applyFont="1" applyBorder="1" applyAlignment="1">
      <alignment horizontal="center"/>
      <protection/>
    </xf>
    <xf numFmtId="0" fontId="1" fillId="0" borderId="0" xfId="49">
      <alignment/>
      <protection/>
    </xf>
    <xf numFmtId="0" fontId="2" fillId="0" borderId="0" xfId="49" applyFont="1" applyBorder="1">
      <alignment/>
      <protection/>
    </xf>
    <xf numFmtId="3" fontId="2" fillId="0" borderId="0" xfId="49" applyNumberFormat="1" applyFont="1" applyBorder="1" applyAlignment="1">
      <alignment horizontal="right"/>
      <protection/>
    </xf>
    <xf numFmtId="0" fontId="4" fillId="0" borderId="0" xfId="49" applyFont="1" applyBorder="1">
      <alignment/>
      <protection/>
    </xf>
    <xf numFmtId="0" fontId="5" fillId="0" borderId="0" xfId="49" applyFont="1" applyBorder="1" applyAlignment="1">
      <alignment horizontal="center"/>
      <protection/>
    </xf>
    <xf numFmtId="0" fontId="3" fillId="0" borderId="0" xfId="49" applyFont="1" applyFill="1" applyBorder="1" applyAlignment="1">
      <alignment horizontal="center"/>
      <protection/>
    </xf>
    <xf numFmtId="3" fontId="2" fillId="0" borderId="0" xfId="49" applyNumberFormat="1" applyFont="1" applyFill="1" applyBorder="1" applyAlignment="1">
      <alignment horizontal="right"/>
      <protection/>
    </xf>
    <xf numFmtId="0" fontId="4" fillId="0" borderId="0" xfId="49" applyFont="1" applyFill="1" applyBorder="1" applyAlignment="1">
      <alignment horizontal="center"/>
      <protection/>
    </xf>
    <xf numFmtId="3" fontId="4" fillId="0" borderId="0" xfId="49" applyNumberFormat="1" applyFont="1" applyFill="1" applyBorder="1" applyAlignment="1">
      <alignment horizontal="right"/>
      <protection/>
    </xf>
    <xf numFmtId="0" fontId="5" fillId="0" borderId="0" xfId="49" applyNumberFormat="1" applyFont="1" applyFill="1" applyBorder="1" applyAlignment="1" applyProtection="1">
      <alignment horizontal="center"/>
      <protection/>
    </xf>
    <xf numFmtId="3" fontId="5" fillId="0" borderId="0" xfId="49" applyNumberFormat="1" applyFont="1" applyFill="1" applyBorder="1" applyAlignment="1" applyProtection="1">
      <alignment horizontal="center"/>
      <protection/>
    </xf>
    <xf numFmtId="3" fontId="4" fillId="0" borderId="0" xfId="49" applyNumberFormat="1" applyFont="1" applyFill="1" applyBorder="1" applyAlignment="1" applyProtection="1">
      <alignment horizontal="center"/>
      <protection/>
    </xf>
    <xf numFmtId="3" fontId="5" fillId="0" borderId="0" xfId="49" applyNumberFormat="1" applyFont="1" applyBorder="1" applyAlignment="1">
      <alignment horizontal="right"/>
      <protection/>
    </xf>
    <xf numFmtId="3" fontId="7" fillId="0" borderId="0" xfId="0" applyNumberFormat="1" applyFont="1" applyAlignment="1">
      <alignment/>
    </xf>
    <xf numFmtId="0" fontId="3" fillId="0" borderId="0" xfId="49" applyFont="1" applyBorder="1">
      <alignment/>
      <protection/>
    </xf>
    <xf numFmtId="0" fontId="3" fillId="0" borderId="0" xfId="49" applyFont="1" applyFill="1" applyBorder="1">
      <alignment/>
      <protection/>
    </xf>
    <xf numFmtId="0" fontId="7" fillId="0" borderId="0" xfId="0" applyFont="1" applyAlignment="1">
      <alignment/>
    </xf>
    <xf numFmtId="3" fontId="3" fillId="0" borderId="0" xfId="49" applyNumberFormat="1" applyFont="1" applyBorder="1" applyAlignment="1">
      <alignment horizontal="center"/>
      <protection/>
    </xf>
    <xf numFmtId="169" fontId="7" fillId="0" borderId="0" xfId="0" applyNumberFormat="1" applyFont="1" applyAlignment="1">
      <alignment/>
    </xf>
    <xf numFmtId="49" fontId="2" fillId="0" borderId="0" xfId="49" applyNumberFormat="1" applyFont="1" applyFill="1" applyBorder="1" applyAlignment="1">
      <alignment horizontal="center"/>
      <protection/>
    </xf>
    <xf numFmtId="49" fontId="2" fillId="0" borderId="0" xfId="49" applyNumberFormat="1" applyFont="1" applyAlignment="1">
      <alignment horizontal="center"/>
      <protection/>
    </xf>
    <xf numFmtId="14" fontId="2" fillId="0" borderId="0" xfId="49" applyNumberFormat="1" applyFont="1" applyBorder="1" applyAlignment="1">
      <alignment horizontal="left"/>
      <protection/>
    </xf>
    <xf numFmtId="9" fontId="2" fillId="0" borderId="0" xfId="49" applyNumberFormat="1" applyFont="1" applyFill="1" applyBorder="1" applyAlignment="1">
      <alignment horizontal="right"/>
      <protection/>
    </xf>
    <xf numFmtId="10" fontId="4" fillId="0" borderId="0" xfId="49" applyNumberFormat="1" applyFont="1" applyBorder="1">
      <alignment/>
      <protection/>
    </xf>
    <xf numFmtId="9" fontId="4" fillId="0" borderId="0" xfId="49" applyNumberFormat="1" applyFont="1" applyBorder="1" applyAlignment="1">
      <alignment horizontal="right"/>
      <protection/>
    </xf>
    <xf numFmtId="170" fontId="0" fillId="0" borderId="0" xfId="0" applyNumberFormat="1" applyAlignment="1">
      <alignment horizontal="right"/>
    </xf>
    <xf numFmtId="170" fontId="4" fillId="0" borderId="0" xfId="59" applyNumberFormat="1" applyFont="1" applyFill="1" applyBorder="1" applyAlignment="1">
      <alignment horizontal="right"/>
    </xf>
    <xf numFmtId="170" fontId="4" fillId="0" borderId="0" xfId="49" applyNumberFormat="1" applyFont="1" applyFill="1" applyBorder="1" applyAlignment="1" applyProtection="1">
      <alignment horizontal="right"/>
      <protection/>
    </xf>
    <xf numFmtId="170" fontId="2" fillId="0" borderId="0" xfId="49" applyNumberFormat="1" applyFont="1" applyBorder="1" applyAlignment="1">
      <alignment horizontal="right"/>
      <protection/>
    </xf>
    <xf numFmtId="17" fontId="11" fillId="0" borderId="0" xfId="47" applyNumberFormat="1" applyFont="1">
      <alignment/>
      <protection/>
    </xf>
    <xf numFmtId="0" fontId="5" fillId="0" borderId="0" xfId="47" applyFont="1">
      <alignment/>
      <protection/>
    </xf>
    <xf numFmtId="0" fontId="10" fillId="0" borderId="0" xfId="47" applyFont="1">
      <alignment/>
      <protection/>
    </xf>
    <xf numFmtId="3" fontId="10" fillId="0" borderId="0" xfId="47" applyNumberFormat="1" applyFont="1">
      <alignment/>
      <protection/>
    </xf>
    <xf numFmtId="0" fontId="11" fillId="0" borderId="0" xfId="47" applyFont="1">
      <alignment/>
      <protection/>
    </xf>
    <xf numFmtId="0" fontId="12" fillId="0" borderId="0" xfId="47" applyFont="1">
      <alignment/>
      <protection/>
    </xf>
    <xf numFmtId="0" fontId="12" fillId="0" borderId="0" xfId="47" applyFont="1" applyBorder="1">
      <alignment/>
      <protection/>
    </xf>
    <xf numFmtId="17" fontId="12" fillId="0" borderId="0" xfId="47" applyNumberFormat="1" applyFont="1">
      <alignment/>
      <protection/>
    </xf>
    <xf numFmtId="0" fontId="10" fillId="0" borderId="0" xfId="47" applyFont="1" applyBorder="1">
      <alignment/>
      <protection/>
    </xf>
    <xf numFmtId="3" fontId="11" fillId="0" borderId="0" xfId="47" applyNumberFormat="1" applyFont="1">
      <alignment/>
      <protection/>
    </xf>
    <xf numFmtId="0" fontId="11" fillId="0" borderId="0" xfId="47" applyFont="1" applyBorder="1">
      <alignment/>
      <protection/>
    </xf>
    <xf numFmtId="3" fontId="1" fillId="0" borderId="0" xfId="49" applyNumberFormat="1">
      <alignment/>
      <protection/>
    </xf>
    <xf numFmtId="0" fontId="5" fillId="0" borderId="0" xfId="50" applyFont="1">
      <alignment/>
      <protection/>
    </xf>
    <xf numFmtId="0" fontId="3" fillId="0" borderId="0" xfId="50" applyFont="1">
      <alignment/>
      <protection/>
    </xf>
    <xf numFmtId="3" fontId="4" fillId="0" borderId="0" xfId="48" applyNumberFormat="1" applyFont="1">
      <alignment/>
      <protection/>
    </xf>
    <xf numFmtId="0" fontId="4" fillId="0" borderId="0" xfId="48" applyFont="1">
      <alignment/>
      <protection/>
    </xf>
    <xf numFmtId="3" fontId="4" fillId="0" borderId="10" xfId="48" applyNumberFormat="1" applyFont="1" applyBorder="1">
      <alignment/>
      <protection/>
    </xf>
    <xf numFmtId="3" fontId="18" fillId="33" borderId="11" xfId="51" applyNumberFormat="1" applyFont="1" applyFill="1" applyBorder="1">
      <alignment/>
      <protection/>
    </xf>
    <xf numFmtId="3" fontId="18" fillId="33" borderId="12" xfId="51" applyNumberFormat="1" applyFont="1" applyFill="1" applyBorder="1">
      <alignment/>
      <protection/>
    </xf>
    <xf numFmtId="0" fontId="4" fillId="0" borderId="0" xfId="48" applyFont="1" applyBorder="1">
      <alignment/>
      <protection/>
    </xf>
    <xf numFmtId="3" fontId="18" fillId="33" borderId="13" xfId="51" applyNumberFormat="1" applyFont="1" applyFill="1" applyBorder="1">
      <alignment/>
      <protection/>
    </xf>
    <xf numFmtId="0" fontId="4" fillId="0" borderId="0" xfId="48" applyFont="1" applyBorder="1" applyAlignment="1">
      <alignment horizontal="right"/>
      <protection/>
    </xf>
    <xf numFmtId="0" fontId="4" fillId="0" borderId="13" xfId="48" applyFont="1" applyBorder="1">
      <alignment/>
      <protection/>
    </xf>
    <xf numFmtId="0" fontId="4" fillId="0" borderId="14" xfId="48" applyFont="1" applyBorder="1" applyAlignment="1">
      <alignment horizontal="right"/>
      <protection/>
    </xf>
    <xf numFmtId="0" fontId="11" fillId="0" borderId="15" xfId="47" applyFont="1" applyBorder="1">
      <alignment/>
      <protection/>
    </xf>
    <xf numFmtId="0" fontId="10" fillId="0" borderId="16" xfId="47" applyFont="1" applyBorder="1">
      <alignment/>
      <protection/>
    </xf>
    <xf numFmtId="0" fontId="13" fillId="0" borderId="0" xfId="48" applyFont="1">
      <alignment/>
      <protection/>
    </xf>
    <xf numFmtId="0" fontId="2" fillId="0" borderId="0" xfId="47" applyFont="1" applyAlignment="1">
      <alignment horizontal="right"/>
      <protection/>
    </xf>
    <xf numFmtId="0" fontId="5" fillId="0" borderId="17" xfId="49" applyFont="1" applyFill="1" applyBorder="1">
      <alignment/>
      <protection/>
    </xf>
    <xf numFmtId="0" fontId="5" fillId="0" borderId="17" xfId="49" applyFont="1" applyFill="1" applyBorder="1" applyAlignment="1">
      <alignment horizontal="left"/>
      <protection/>
    </xf>
    <xf numFmtId="0" fontId="5" fillId="0" borderId="17" xfId="49" applyFont="1" applyBorder="1">
      <alignment/>
      <protection/>
    </xf>
    <xf numFmtId="0" fontId="5" fillId="0" borderId="17" xfId="47" applyFont="1" applyBorder="1">
      <alignment/>
      <protection/>
    </xf>
    <xf numFmtId="0" fontId="5" fillId="0" borderId="18" xfId="49" applyFont="1" applyFill="1" applyBorder="1">
      <alignment/>
      <protection/>
    </xf>
    <xf numFmtId="0" fontId="3" fillId="0" borderId="15" xfId="47" applyFont="1" applyBorder="1" applyAlignment="1">
      <alignment horizontal="center"/>
      <protection/>
    </xf>
    <xf numFmtId="3" fontId="3" fillId="0" borderId="0" xfId="47" applyNumberFormat="1" applyFont="1" applyBorder="1">
      <alignment/>
      <protection/>
    </xf>
    <xf numFmtId="0" fontId="19" fillId="0" borderId="0" xfId="47" applyFont="1" applyBorder="1">
      <alignment/>
      <protection/>
    </xf>
    <xf numFmtId="0" fontId="2" fillId="0" borderId="0" xfId="48" applyFont="1" applyBorder="1">
      <alignment/>
      <protection/>
    </xf>
    <xf numFmtId="0" fontId="2" fillId="0" borderId="0" xfId="48" applyFont="1" applyAlignment="1">
      <alignment horizontal="right"/>
      <protection/>
    </xf>
    <xf numFmtId="0" fontId="2" fillId="0" borderId="13" xfId="48" applyFont="1" applyBorder="1">
      <alignment/>
      <protection/>
    </xf>
    <xf numFmtId="0" fontId="2" fillId="33" borderId="11" xfId="48" applyFont="1" applyFill="1" applyBorder="1">
      <alignment/>
      <protection/>
    </xf>
    <xf numFmtId="0" fontId="2" fillId="33" borderId="11" xfId="48" applyFont="1" applyFill="1" applyBorder="1" applyAlignment="1">
      <alignment/>
      <protection/>
    </xf>
    <xf numFmtId="3" fontId="2" fillId="33" borderId="11" xfId="51" applyNumberFormat="1" applyFont="1" applyFill="1" applyBorder="1">
      <alignment/>
      <protection/>
    </xf>
    <xf numFmtId="0" fontId="3" fillId="0" borderId="10" xfId="49" applyNumberFormat="1" applyFont="1" applyFill="1" applyBorder="1" applyAlignment="1" applyProtection="1">
      <alignment horizontal="center" wrapText="1"/>
      <protection/>
    </xf>
    <xf numFmtId="0" fontId="4" fillId="0" borderId="0" xfId="48" applyFont="1" applyProtection="1">
      <alignment/>
      <protection/>
    </xf>
    <xf numFmtId="0" fontId="4" fillId="0" borderId="0" xfId="48" applyFont="1" applyBorder="1" applyProtection="1">
      <alignment/>
      <protection/>
    </xf>
    <xf numFmtId="0" fontId="4" fillId="0" borderId="13" xfId="48" applyFont="1" applyBorder="1" applyProtection="1">
      <alignment/>
      <protection/>
    </xf>
    <xf numFmtId="3" fontId="18" fillId="33" borderId="14" xfId="51" applyNumberFormat="1" applyFont="1" applyFill="1" applyBorder="1" applyProtection="1">
      <alignment/>
      <protection/>
    </xf>
    <xf numFmtId="10" fontId="4" fillId="0" borderId="19" xfId="48" applyNumberFormat="1" applyFont="1" applyBorder="1" applyProtection="1">
      <alignment/>
      <protection/>
    </xf>
    <xf numFmtId="10" fontId="4" fillId="0" borderId="10" xfId="48" applyNumberFormat="1" applyFont="1" applyBorder="1" applyProtection="1">
      <alignment/>
      <protection/>
    </xf>
    <xf numFmtId="3" fontId="18" fillId="33" borderId="20" xfId="51" applyNumberFormat="1" applyFont="1" applyFill="1" applyBorder="1" applyProtection="1">
      <alignment/>
      <protection/>
    </xf>
    <xf numFmtId="10" fontId="4" fillId="0" borderId="20" xfId="48" applyNumberFormat="1" applyFont="1" applyBorder="1" applyProtection="1">
      <alignment/>
      <protection/>
    </xf>
    <xf numFmtId="0" fontId="10" fillId="0" borderId="0" xfId="47" applyFont="1" applyProtection="1">
      <alignment/>
      <protection locked="0"/>
    </xf>
    <xf numFmtId="0" fontId="11" fillId="0" borderId="0" xfId="47" applyFont="1" applyProtection="1">
      <alignment/>
      <protection locked="0"/>
    </xf>
    <xf numFmtId="3" fontId="12" fillId="0" borderId="0" xfId="47" applyNumberFormat="1" applyFont="1" applyBorder="1" applyProtection="1">
      <alignment/>
      <protection locked="0"/>
    </xf>
    <xf numFmtId="3" fontId="10" fillId="0" borderId="0" xfId="47" applyNumberFormat="1" applyFont="1" applyBorder="1" applyProtection="1">
      <alignment/>
      <protection locked="0"/>
    </xf>
    <xf numFmtId="3" fontId="10" fillId="0" borderId="21" xfId="47" applyNumberFormat="1" applyFont="1" applyBorder="1" applyProtection="1">
      <alignment/>
      <protection locked="0"/>
    </xf>
    <xf numFmtId="3" fontId="11" fillId="0" borderId="22" xfId="47" applyNumberFormat="1" applyFont="1" applyBorder="1" applyProtection="1">
      <alignment/>
      <protection locked="0"/>
    </xf>
    <xf numFmtId="3" fontId="11" fillId="0" borderId="0" xfId="47" applyNumberFormat="1" applyFont="1" applyBorder="1" applyProtection="1">
      <alignment/>
      <protection locked="0"/>
    </xf>
    <xf numFmtId="3" fontId="10" fillId="0" borderId="0" xfId="49" applyNumberFormat="1" applyFont="1" applyFill="1" applyBorder="1" applyAlignment="1" applyProtection="1">
      <alignment horizontal="right"/>
      <protection locked="0"/>
    </xf>
    <xf numFmtId="3" fontId="10" fillId="0" borderId="0" xfId="47" applyNumberFormat="1" applyFont="1" applyBorder="1" applyAlignment="1" applyProtection="1">
      <alignment horizontal="right"/>
      <protection locked="0"/>
    </xf>
    <xf numFmtId="3" fontId="5" fillId="0" borderId="0" xfId="49" applyNumberFormat="1" applyFont="1" applyBorder="1" applyAlignment="1" applyProtection="1">
      <alignment horizontal="right"/>
      <protection locked="0"/>
    </xf>
    <xf numFmtId="0" fontId="5" fillId="0" borderId="0" xfId="49" applyFont="1" applyBorder="1" applyAlignment="1" applyProtection="1">
      <alignment horizontal="center"/>
      <protection locked="0"/>
    </xf>
    <xf numFmtId="3" fontId="4" fillId="0" borderId="0" xfId="49" applyNumberFormat="1" applyFont="1" applyBorder="1" applyAlignment="1" applyProtection="1">
      <alignment horizontal="right"/>
      <protection locked="0"/>
    </xf>
    <xf numFmtId="0" fontId="3" fillId="0" borderId="0" xfId="49" applyFont="1" applyFill="1" applyBorder="1" applyAlignment="1" applyProtection="1">
      <alignment horizontal="center"/>
      <protection locked="0"/>
    </xf>
    <xf numFmtId="3" fontId="5" fillId="0" borderId="21" xfId="49" applyNumberFormat="1" applyFont="1" applyBorder="1" applyAlignment="1" applyProtection="1">
      <alignment horizontal="right"/>
      <protection locked="0"/>
    </xf>
    <xf numFmtId="3" fontId="3" fillId="0" borderId="0" xfId="49" applyNumberFormat="1" applyFont="1" applyBorder="1" applyAlignment="1" applyProtection="1">
      <alignment horizontal="right"/>
      <protection locked="0"/>
    </xf>
    <xf numFmtId="3" fontId="4" fillId="0" borderId="0" xfId="49" applyNumberFormat="1" applyFont="1" applyFill="1" applyBorder="1" applyAlignment="1" applyProtection="1">
      <alignment horizontal="right"/>
      <protection locked="0"/>
    </xf>
    <xf numFmtId="3" fontId="5" fillId="0" borderId="13" xfId="49" applyNumberFormat="1" applyFont="1" applyBorder="1" applyAlignment="1" applyProtection="1">
      <alignment horizontal="right"/>
      <protection locked="0"/>
    </xf>
    <xf numFmtId="3" fontId="3" fillId="0" borderId="0" xfId="49" applyNumberFormat="1" applyFont="1" applyFill="1" applyBorder="1" applyAlignment="1" applyProtection="1">
      <alignment horizontal="right"/>
      <protection locked="0"/>
    </xf>
    <xf numFmtId="3" fontId="2" fillId="0" borderId="0" xfId="49" applyNumberFormat="1" applyFont="1" applyFill="1" applyBorder="1" applyProtection="1">
      <alignment/>
      <protection locked="0"/>
    </xf>
    <xf numFmtId="3" fontId="5" fillId="0" borderId="23" xfId="49" applyNumberFormat="1" applyFont="1" applyBorder="1" applyAlignment="1" applyProtection="1">
      <alignment horizontal="right"/>
      <protection locked="0"/>
    </xf>
    <xf numFmtId="3" fontId="5" fillId="0" borderId="21" xfId="49" applyNumberFormat="1" applyFont="1" applyFill="1" applyBorder="1" applyAlignment="1" applyProtection="1">
      <alignment horizontal="right"/>
      <protection locked="0"/>
    </xf>
    <xf numFmtId="3" fontId="5" fillId="0" borderId="0" xfId="49" applyNumberFormat="1" applyFont="1" applyFill="1" applyBorder="1" applyAlignment="1" applyProtection="1">
      <alignment horizontal="right"/>
      <protection locked="0"/>
    </xf>
    <xf numFmtId="3" fontId="2" fillId="0" borderId="0" xfId="49" applyNumberFormat="1" applyFont="1" applyBorder="1" applyAlignment="1" applyProtection="1">
      <alignment horizontal="right"/>
      <protection locked="0"/>
    </xf>
    <xf numFmtId="3" fontId="3" fillId="0" borderId="21" xfId="49" applyNumberFormat="1" applyFont="1" applyBorder="1" applyAlignment="1" applyProtection="1">
      <alignment horizontal="right"/>
      <protection locked="0"/>
    </xf>
    <xf numFmtId="3" fontId="2" fillId="0" borderId="0" xfId="49" applyNumberFormat="1" applyFont="1" applyFill="1" applyBorder="1" applyAlignment="1" applyProtection="1">
      <alignment horizontal="right"/>
      <protection locked="0"/>
    </xf>
    <xf numFmtId="3" fontId="3" fillId="33" borderId="21" xfId="49" applyNumberFormat="1" applyFont="1" applyFill="1" applyBorder="1" applyAlignment="1" applyProtection="1">
      <alignment horizontal="right"/>
      <protection locked="0"/>
    </xf>
    <xf numFmtId="3" fontId="3" fillId="33" borderId="22" xfId="49" applyNumberFormat="1" applyFont="1" applyFill="1" applyBorder="1" applyAlignment="1" applyProtection="1">
      <alignment horizontal="right"/>
      <protection locked="0"/>
    </xf>
    <xf numFmtId="3" fontId="3" fillId="33" borderId="12" xfId="49" applyNumberFormat="1" applyFont="1" applyFill="1" applyBorder="1" applyAlignment="1" applyProtection="1">
      <alignment horizontal="right"/>
      <protection locked="0"/>
    </xf>
    <xf numFmtId="0" fontId="2" fillId="0" borderId="0" xfId="49" applyFont="1" applyBorder="1" applyAlignment="1" applyProtection="1">
      <alignment horizontal="left"/>
      <protection locked="0"/>
    </xf>
    <xf numFmtId="0" fontId="3" fillId="0" borderId="0" xfId="49" applyFont="1" applyBorder="1" applyAlignment="1" applyProtection="1">
      <alignment horizontal="left"/>
      <protection locked="0"/>
    </xf>
    <xf numFmtId="0" fontId="4" fillId="0" borderId="13" xfId="49" applyFont="1" applyBorder="1" applyAlignment="1" applyProtection="1">
      <alignment horizontal="right"/>
      <protection locked="0"/>
    </xf>
    <xf numFmtId="0" fontId="4" fillId="0" borderId="0" xfId="49" applyFont="1" applyFill="1" applyBorder="1" applyProtection="1">
      <alignment/>
      <protection/>
    </xf>
    <xf numFmtId="1" fontId="2" fillId="0" borderId="0" xfId="49" applyNumberFormat="1" applyFont="1" applyFill="1" applyBorder="1" applyAlignment="1" applyProtection="1">
      <alignment horizontal="center"/>
      <protection/>
    </xf>
    <xf numFmtId="0" fontId="2" fillId="0" borderId="0" xfId="49" applyFont="1" applyBorder="1" applyAlignment="1" applyProtection="1">
      <alignment horizontal="left"/>
      <protection/>
    </xf>
    <xf numFmtId="0" fontId="3" fillId="0" borderId="0" xfId="49" applyFont="1" applyBorder="1" applyAlignment="1" applyProtection="1">
      <alignment horizontal="left"/>
      <protection/>
    </xf>
    <xf numFmtId="1" fontId="2" fillId="0" borderId="13" xfId="49" applyNumberFormat="1" applyFont="1" applyFill="1" applyBorder="1" applyAlignment="1" applyProtection="1">
      <alignment horizontal="center"/>
      <protection/>
    </xf>
    <xf numFmtId="0" fontId="3" fillId="0" borderId="13" xfId="49" applyFont="1" applyBorder="1" applyAlignment="1" applyProtection="1">
      <alignment horizontal="left"/>
      <protection/>
    </xf>
    <xf numFmtId="1" fontId="2" fillId="0" borderId="0" xfId="49" applyNumberFormat="1" applyFont="1" applyAlignment="1" applyProtection="1">
      <alignment horizontal="center"/>
      <protection/>
    </xf>
    <xf numFmtId="0" fontId="2" fillId="0" borderId="0" xfId="49" applyFont="1" applyBorder="1" applyProtection="1">
      <alignment/>
      <protection/>
    </xf>
    <xf numFmtId="0" fontId="4" fillId="0" borderId="0" xfId="49" applyFont="1" applyBorder="1" applyProtection="1">
      <alignment/>
      <protection/>
    </xf>
    <xf numFmtId="1" fontId="2" fillId="0" borderId="21" xfId="49" applyNumberFormat="1" applyFont="1" applyBorder="1" applyAlignment="1" applyProtection="1">
      <alignment horizontal="center"/>
      <protection/>
    </xf>
    <xf numFmtId="1" fontId="2" fillId="0" borderId="0" xfId="49" applyNumberFormat="1" applyFont="1" applyBorder="1" applyAlignment="1" applyProtection="1">
      <alignment horizontal="center"/>
      <protection/>
    </xf>
    <xf numFmtId="0" fontId="2" fillId="0" borderId="0" xfId="49" applyFont="1" applyFill="1" applyBorder="1" applyProtection="1">
      <alignment/>
      <protection/>
    </xf>
    <xf numFmtId="1" fontId="2" fillId="0" borderId="21" xfId="49" applyNumberFormat="1" applyFont="1" applyFill="1" applyBorder="1" applyAlignment="1" applyProtection="1">
      <alignment horizontal="center"/>
      <protection/>
    </xf>
    <xf numFmtId="1" fontId="2" fillId="0" borderId="0" xfId="49" applyNumberFormat="1" applyFont="1" applyFill="1" applyBorder="1" applyAlignment="1" applyProtection="1">
      <alignment horizontal="right"/>
      <protection/>
    </xf>
    <xf numFmtId="1" fontId="2" fillId="0" borderId="0" xfId="0" applyNumberFormat="1" applyFont="1" applyAlignment="1" applyProtection="1">
      <alignment horizontal="center"/>
      <protection/>
    </xf>
    <xf numFmtId="49" fontId="2" fillId="0" borderId="0" xfId="49" applyNumberFormat="1" applyFont="1" applyFill="1" applyBorder="1" applyAlignment="1" applyProtection="1">
      <alignment horizontal="center"/>
      <protection/>
    </xf>
    <xf numFmtId="49" fontId="2" fillId="0" borderId="0" xfId="49" applyNumberFormat="1" applyFont="1" applyAlignment="1" applyProtection="1">
      <alignment horizontal="center"/>
      <protection/>
    </xf>
    <xf numFmtId="1" fontId="2" fillId="33" borderId="21" xfId="49" applyNumberFormat="1" applyFont="1" applyFill="1" applyBorder="1" applyAlignment="1" applyProtection="1">
      <alignment horizontal="center"/>
      <protection/>
    </xf>
    <xf numFmtId="1" fontId="2" fillId="33" borderId="22" xfId="49" applyNumberFormat="1" applyFont="1" applyFill="1" applyBorder="1" applyAlignment="1" applyProtection="1">
      <alignment horizontal="center"/>
      <protection/>
    </xf>
    <xf numFmtId="0" fontId="2" fillId="33" borderId="22" xfId="49" applyFont="1" applyFill="1" applyBorder="1" applyProtection="1">
      <alignment/>
      <protection/>
    </xf>
    <xf numFmtId="0" fontId="5" fillId="0" borderId="0" xfId="49" applyFont="1" applyBorder="1" applyAlignment="1" applyProtection="1">
      <alignment horizontal="center"/>
      <protection/>
    </xf>
    <xf numFmtId="0" fontId="3" fillId="0" borderId="0" xfId="49" applyFont="1" applyBorder="1" applyAlignment="1" applyProtection="1">
      <alignment horizontal="center"/>
      <protection locked="0"/>
    </xf>
    <xf numFmtId="3" fontId="0" fillId="0" borderId="0" xfId="0" applyNumberFormat="1" applyAlignment="1" applyProtection="1">
      <alignment horizontal="right"/>
      <protection locked="0"/>
    </xf>
    <xf numFmtId="0" fontId="5" fillId="0" borderId="21" xfId="49" applyFont="1" applyBorder="1" applyAlignment="1" applyProtection="1">
      <alignment horizontal="center"/>
      <protection locked="0"/>
    </xf>
    <xf numFmtId="0" fontId="5" fillId="0" borderId="13" xfId="49" applyFont="1" applyBorder="1" applyAlignment="1" applyProtection="1">
      <alignment horizontal="center"/>
      <protection locked="0"/>
    </xf>
    <xf numFmtId="1" fontId="5" fillId="0" borderId="13" xfId="49" applyNumberFormat="1" applyFont="1" applyFill="1" applyBorder="1" applyAlignment="1" applyProtection="1">
      <alignment horizontal="center"/>
      <protection locked="0"/>
    </xf>
    <xf numFmtId="3" fontId="5" fillId="0" borderId="13" xfId="49" applyNumberFormat="1" applyFont="1" applyFill="1" applyBorder="1" applyAlignment="1" applyProtection="1">
      <alignment horizontal="right"/>
      <protection locked="0"/>
    </xf>
    <xf numFmtId="0" fontId="5" fillId="0" borderId="0" xfId="49" applyFont="1" applyFill="1" applyBorder="1" applyAlignment="1" applyProtection="1">
      <alignment horizontal="center"/>
      <protection locked="0"/>
    </xf>
    <xf numFmtId="170" fontId="5" fillId="0" borderId="0" xfId="49" applyNumberFormat="1" applyFont="1" applyFill="1" applyBorder="1" applyAlignment="1" applyProtection="1">
      <alignment horizontal="right"/>
      <protection locked="0"/>
    </xf>
    <xf numFmtId="1" fontId="5" fillId="0" borderId="21" xfId="49" applyNumberFormat="1" applyFont="1" applyFill="1" applyBorder="1" applyAlignment="1" applyProtection="1">
      <alignment horizontal="center"/>
      <protection locked="0"/>
    </xf>
    <xf numFmtId="0" fontId="5" fillId="0" borderId="21" xfId="49" applyFont="1" applyFill="1" applyBorder="1" applyAlignment="1" applyProtection="1">
      <alignment horizontal="center"/>
      <protection locked="0"/>
    </xf>
    <xf numFmtId="1" fontId="5" fillId="0" borderId="0" xfId="49" applyNumberFormat="1" applyFont="1" applyFill="1" applyBorder="1" applyAlignment="1" applyProtection="1">
      <alignment horizontal="center"/>
      <protection locked="0"/>
    </xf>
    <xf numFmtId="1" fontId="5" fillId="0" borderId="23" xfId="49" applyNumberFormat="1" applyFont="1" applyFill="1" applyBorder="1" applyAlignment="1" applyProtection="1">
      <alignment horizontal="center"/>
      <protection locked="0"/>
    </xf>
    <xf numFmtId="3" fontId="5" fillId="0" borderId="23" xfId="49" applyNumberFormat="1" applyFont="1" applyFill="1" applyBorder="1" applyAlignment="1" applyProtection="1">
      <alignment horizontal="right"/>
      <protection locked="0"/>
    </xf>
    <xf numFmtId="0" fontId="5" fillId="0" borderId="0" xfId="49" applyNumberFormat="1" applyFont="1" applyFill="1" applyBorder="1" applyAlignment="1" applyProtection="1">
      <alignment horizontal="center"/>
      <protection locked="0"/>
    </xf>
    <xf numFmtId="0" fontId="5" fillId="0" borderId="23" xfId="49" applyFont="1" applyBorder="1" applyAlignment="1" applyProtection="1">
      <alignment horizontal="center"/>
      <protection locked="0"/>
    </xf>
    <xf numFmtId="4" fontId="5" fillId="0" borderId="0" xfId="49" applyNumberFormat="1" applyFont="1" applyBorder="1" applyAlignment="1" applyProtection="1">
      <alignment horizontal="right"/>
      <protection locked="0"/>
    </xf>
    <xf numFmtId="4" fontId="5" fillId="0" borderId="13" xfId="49" applyNumberFormat="1" applyFont="1" applyBorder="1" applyAlignment="1" applyProtection="1">
      <alignment horizontal="right"/>
      <protection locked="0"/>
    </xf>
    <xf numFmtId="0" fontId="3" fillId="0" borderId="21" xfId="49" applyFont="1" applyBorder="1" applyAlignment="1" applyProtection="1">
      <alignment horizontal="center"/>
      <protection locked="0"/>
    </xf>
    <xf numFmtId="0" fontId="3" fillId="0" borderId="13" xfId="49" applyFont="1" applyBorder="1" applyAlignment="1" applyProtection="1">
      <alignment horizontal="center"/>
      <protection locked="0"/>
    </xf>
    <xf numFmtId="0" fontId="3" fillId="33" borderId="21" xfId="49" applyFont="1" applyFill="1" applyBorder="1" applyAlignment="1" applyProtection="1">
      <alignment horizontal="center"/>
      <protection locked="0"/>
    </xf>
    <xf numFmtId="3" fontId="5" fillId="0" borderId="0" xfId="59" applyNumberFormat="1" applyFont="1" applyBorder="1" applyAlignment="1" applyProtection="1">
      <alignment horizontal="right"/>
      <protection locked="0"/>
    </xf>
    <xf numFmtId="0" fontId="3" fillId="33" borderId="22" xfId="49" applyFont="1" applyFill="1" applyBorder="1" applyAlignment="1" applyProtection="1">
      <alignment horizontal="center"/>
      <protection locked="0"/>
    </xf>
    <xf numFmtId="0" fontId="5" fillId="33" borderId="12" xfId="49" applyFont="1" applyFill="1" applyBorder="1" applyAlignment="1" applyProtection="1">
      <alignment horizontal="center"/>
      <protection locked="0"/>
    </xf>
    <xf numFmtId="3" fontId="5" fillId="33" borderId="12" xfId="49" applyNumberFormat="1" applyFont="1" applyFill="1" applyBorder="1" applyAlignment="1" applyProtection="1">
      <alignment horizontal="right"/>
      <protection locked="0"/>
    </xf>
    <xf numFmtId="3" fontId="2" fillId="33" borderId="12" xfId="49" applyNumberFormat="1" applyFont="1" applyFill="1" applyBorder="1" applyAlignment="1" applyProtection="1">
      <alignment horizontal="right"/>
      <protection locked="0"/>
    </xf>
    <xf numFmtId="0" fontId="3" fillId="33" borderId="12" xfId="49" applyFont="1" applyFill="1" applyBorder="1" applyAlignment="1" applyProtection="1">
      <alignment horizontal="center"/>
      <protection locked="0"/>
    </xf>
    <xf numFmtId="0" fontId="3" fillId="0" borderId="12" xfId="49" applyFont="1" applyFill="1" applyBorder="1" applyAlignment="1" applyProtection="1">
      <alignment horizontal="center"/>
      <protection locked="0"/>
    </xf>
    <xf numFmtId="9" fontId="3" fillId="0" borderId="0" xfId="49" applyNumberFormat="1" applyFont="1" applyBorder="1" applyAlignment="1" applyProtection="1">
      <alignment horizontal="center"/>
      <protection locked="0"/>
    </xf>
    <xf numFmtId="3" fontId="5" fillId="0" borderId="0" xfId="47" applyNumberFormat="1" applyFont="1" applyProtection="1">
      <alignment/>
      <protection locked="0"/>
    </xf>
    <xf numFmtId="14" fontId="4" fillId="0" borderId="0" xfId="48" applyNumberFormat="1" applyFont="1" applyProtection="1">
      <alignment/>
      <protection locked="0"/>
    </xf>
    <xf numFmtId="49" fontId="11" fillId="0" borderId="24" xfId="47" applyNumberFormat="1" applyFont="1" applyBorder="1" applyAlignment="1" applyProtection="1">
      <alignment horizontal="center"/>
      <protection locked="0"/>
    </xf>
    <xf numFmtId="3" fontId="3" fillId="0" borderId="15" xfId="47" applyNumberFormat="1" applyFont="1" applyBorder="1" applyAlignment="1" applyProtection="1">
      <alignment horizontal="center"/>
      <protection locked="0"/>
    </xf>
    <xf numFmtId="0" fontId="12" fillId="0" borderId="0" xfId="47" applyFont="1" applyBorder="1" applyAlignment="1" applyProtection="1">
      <alignment horizontal="center"/>
      <protection locked="0"/>
    </xf>
    <xf numFmtId="3" fontId="19" fillId="0" borderId="17" xfId="47" applyNumberFormat="1" applyFont="1" applyBorder="1" applyProtection="1">
      <alignment/>
      <protection locked="0"/>
    </xf>
    <xf numFmtId="3" fontId="10" fillId="0" borderId="18" xfId="47" applyNumberFormat="1" applyFont="1" applyBorder="1" applyProtection="1">
      <alignment/>
      <protection locked="0"/>
    </xf>
    <xf numFmtId="3" fontId="5" fillId="0" borderId="17" xfId="47" applyNumberFormat="1" applyFont="1" applyBorder="1" applyProtection="1">
      <alignment/>
      <protection locked="0"/>
    </xf>
    <xf numFmtId="3" fontId="10" fillId="0" borderId="25" xfId="47" applyNumberFormat="1" applyFont="1" applyBorder="1" applyProtection="1">
      <alignment/>
      <protection locked="0"/>
    </xf>
    <xf numFmtId="3" fontId="5" fillId="0" borderId="26" xfId="47" applyNumberFormat="1" applyFont="1" applyBorder="1" applyProtection="1">
      <alignment/>
      <protection locked="0"/>
    </xf>
    <xf numFmtId="3" fontId="3" fillId="0" borderId="15" xfId="47" applyNumberFormat="1" applyFont="1" applyBorder="1" applyProtection="1">
      <alignment/>
      <protection locked="0"/>
    </xf>
    <xf numFmtId="3" fontId="3" fillId="0" borderId="0" xfId="47" applyNumberFormat="1" applyFont="1" applyBorder="1" applyProtection="1">
      <alignment/>
      <protection locked="0"/>
    </xf>
    <xf numFmtId="3" fontId="10" fillId="0" borderId="0" xfId="49" applyNumberFormat="1" applyFont="1" applyBorder="1" applyAlignment="1" applyProtection="1">
      <alignment horizontal="right"/>
      <protection locked="0"/>
    </xf>
    <xf numFmtId="3" fontId="10" fillId="0" borderId="18" xfId="49" applyNumberFormat="1" applyFont="1" applyFill="1" applyBorder="1" applyAlignment="1" applyProtection="1">
      <alignment horizontal="right"/>
      <protection locked="0"/>
    </xf>
    <xf numFmtId="3" fontId="19" fillId="0" borderId="0" xfId="47" applyNumberFormat="1" applyFont="1" applyBorder="1" applyProtection="1">
      <alignment/>
      <protection locked="0"/>
    </xf>
    <xf numFmtId="0" fontId="3" fillId="0" borderId="15" xfId="47" applyFont="1" applyBorder="1" applyAlignment="1" applyProtection="1">
      <alignment horizontal="center"/>
      <protection locked="0"/>
    </xf>
    <xf numFmtId="0" fontId="12" fillId="0" borderId="0" xfId="47" applyFont="1" applyProtection="1">
      <alignment/>
      <protection locked="0"/>
    </xf>
    <xf numFmtId="0" fontId="12" fillId="0" borderId="0" xfId="47" applyFont="1" applyBorder="1" applyProtection="1">
      <alignment/>
      <protection locked="0"/>
    </xf>
    <xf numFmtId="0" fontId="19" fillId="0" borderId="17" xfId="47" applyFont="1" applyBorder="1" applyAlignment="1" applyProtection="1">
      <alignment horizontal="center"/>
      <protection locked="0"/>
    </xf>
    <xf numFmtId="1" fontId="10" fillId="0" borderId="0" xfId="47" applyNumberFormat="1" applyFont="1" applyProtection="1">
      <alignment/>
      <protection locked="0"/>
    </xf>
    <xf numFmtId="1" fontId="5" fillId="0" borderId="27" xfId="47" applyNumberFormat="1" applyFont="1" applyBorder="1" applyProtection="1">
      <alignment/>
      <protection locked="0"/>
    </xf>
    <xf numFmtId="0" fontId="5" fillId="0" borderId="17" xfId="47" applyFont="1" applyBorder="1" applyProtection="1">
      <alignment/>
      <protection locked="0"/>
    </xf>
    <xf numFmtId="0" fontId="5" fillId="0" borderId="26" xfId="47" applyFont="1" applyBorder="1" applyProtection="1">
      <alignment/>
      <protection locked="0"/>
    </xf>
    <xf numFmtId="0" fontId="11" fillId="0" borderId="24" xfId="47" applyFont="1" applyBorder="1" applyProtection="1">
      <alignment/>
      <protection locked="0"/>
    </xf>
    <xf numFmtId="0" fontId="3" fillId="0" borderId="0" xfId="49" applyFont="1" applyBorder="1" applyAlignment="1" applyProtection="1">
      <alignment horizontal="center"/>
      <protection/>
    </xf>
    <xf numFmtId="3" fontId="3" fillId="0" borderId="0" xfId="49" applyNumberFormat="1" applyFont="1" applyBorder="1" applyAlignment="1" applyProtection="1">
      <alignment horizontal="right"/>
      <protection/>
    </xf>
    <xf numFmtId="49" fontId="3" fillId="0" borderId="10" xfId="49" applyNumberFormat="1" applyFont="1" applyFill="1" applyBorder="1" applyAlignment="1" applyProtection="1">
      <alignment horizontal="center" wrapText="1"/>
      <protection/>
    </xf>
    <xf numFmtId="0" fontId="3" fillId="0" borderId="0" xfId="49" applyNumberFormat="1" applyFont="1" applyFill="1" applyBorder="1" applyAlignment="1" applyProtection="1">
      <alignment horizontal="center" wrapText="1"/>
      <protection/>
    </xf>
    <xf numFmtId="170" fontId="5" fillId="0" borderId="0" xfId="0" applyNumberFormat="1" applyFont="1" applyAlignment="1" applyProtection="1">
      <alignment horizontal="right"/>
      <protection/>
    </xf>
    <xf numFmtId="0" fontId="5" fillId="0" borderId="0" xfId="50" applyFont="1" applyProtection="1">
      <alignment/>
      <protection locked="0"/>
    </xf>
    <xf numFmtId="3" fontId="7" fillId="0" borderId="0" xfId="0" applyNumberFormat="1" applyFont="1" applyAlignment="1" applyProtection="1">
      <alignment horizontal="right"/>
      <protection/>
    </xf>
    <xf numFmtId="0" fontId="3" fillId="0" borderId="28" xfId="50" applyFont="1" applyBorder="1" applyAlignment="1" applyProtection="1">
      <alignment horizontal="center"/>
      <protection locked="0"/>
    </xf>
    <xf numFmtId="0" fontId="3" fillId="0" borderId="29" xfId="50" applyFont="1" applyBorder="1" applyAlignment="1" applyProtection="1">
      <alignment horizontal="center"/>
      <protection locked="0"/>
    </xf>
    <xf numFmtId="0" fontId="3" fillId="0" borderId="30" xfId="50" applyFont="1" applyBorder="1" applyAlignment="1" applyProtection="1">
      <alignment horizontal="center"/>
      <protection locked="0"/>
    </xf>
    <xf numFmtId="0" fontId="3" fillId="0" borderId="31" xfId="50" applyFont="1" applyBorder="1" applyAlignment="1" applyProtection="1" quotePrefix="1">
      <alignment horizontal="center"/>
      <protection locked="0"/>
    </xf>
    <xf numFmtId="3" fontId="5" fillId="0" borderId="30" xfId="50" applyNumberFormat="1" applyFont="1" applyBorder="1" applyProtection="1">
      <alignment/>
      <protection locked="0"/>
    </xf>
    <xf numFmtId="0" fontId="3" fillId="0" borderId="28" xfId="50" applyFont="1" applyBorder="1" applyAlignment="1" applyProtection="1">
      <alignment horizontal="center"/>
      <protection/>
    </xf>
    <xf numFmtId="0" fontId="3" fillId="0" borderId="29" xfId="50" applyFont="1" applyBorder="1" applyAlignment="1" applyProtection="1">
      <alignment horizontal="center"/>
      <protection/>
    </xf>
    <xf numFmtId="0" fontId="3" fillId="0" borderId="30" xfId="50" applyFont="1" applyBorder="1" applyAlignment="1" applyProtection="1">
      <alignment horizontal="center"/>
      <protection/>
    </xf>
    <xf numFmtId="0" fontId="3" fillId="0" borderId="31" xfId="50" applyFont="1" applyBorder="1" applyAlignment="1" applyProtection="1" quotePrefix="1">
      <alignment horizontal="center"/>
      <protection/>
    </xf>
    <xf numFmtId="3" fontId="5" fillId="0" borderId="30" xfId="50" applyNumberFormat="1" applyFont="1" applyBorder="1" applyProtection="1">
      <alignment/>
      <protection/>
    </xf>
    <xf numFmtId="3" fontId="5" fillId="0" borderId="31" xfId="50" applyNumberFormat="1" applyFont="1" applyBorder="1" applyProtection="1">
      <alignment/>
      <protection/>
    </xf>
    <xf numFmtId="3" fontId="3" fillId="0" borderId="10" xfId="50" applyNumberFormat="1" applyFont="1" applyBorder="1" applyProtection="1">
      <alignment/>
      <protection/>
    </xf>
    <xf numFmtId="3" fontId="3" fillId="0" borderId="31" xfId="50" applyNumberFormat="1" applyFont="1" applyBorder="1" applyProtection="1">
      <alignment/>
      <protection/>
    </xf>
    <xf numFmtId="3" fontId="2" fillId="0" borderId="24" xfId="50" applyNumberFormat="1" applyFont="1" applyBorder="1" applyProtection="1">
      <alignment/>
      <protection/>
    </xf>
    <xf numFmtId="0" fontId="3" fillId="0" borderId="0" xfId="50" applyFont="1" applyProtection="1">
      <alignment/>
      <protection locked="0"/>
    </xf>
    <xf numFmtId="0" fontId="5" fillId="0" borderId="13" xfId="50" applyFont="1" applyBorder="1" applyProtection="1">
      <alignment/>
      <protection locked="0"/>
    </xf>
    <xf numFmtId="3" fontId="5" fillId="0" borderId="32" xfId="50" applyNumberFormat="1" applyFont="1" applyBorder="1" applyProtection="1">
      <alignment/>
      <protection locked="0"/>
    </xf>
    <xf numFmtId="0" fontId="2" fillId="0" borderId="0" xfId="50" applyFont="1" applyProtection="1">
      <alignment/>
      <protection locked="0"/>
    </xf>
    <xf numFmtId="0" fontId="5" fillId="0" borderId="33" xfId="50" applyFont="1" applyBorder="1" applyProtection="1">
      <alignment/>
      <protection locked="0"/>
    </xf>
    <xf numFmtId="0" fontId="5" fillId="0" borderId="34" xfId="50" applyFont="1" applyBorder="1" applyProtection="1">
      <alignment/>
      <protection locked="0"/>
    </xf>
    <xf numFmtId="0" fontId="4" fillId="0" borderId="0" xfId="49" applyFont="1" applyBorder="1" applyAlignment="1" applyProtection="1">
      <alignment horizontal="left"/>
      <protection/>
    </xf>
    <xf numFmtId="49" fontId="2" fillId="0" borderId="21" xfId="49" applyNumberFormat="1" applyFont="1" applyBorder="1" applyAlignment="1">
      <alignment horizontal="center"/>
      <protection/>
    </xf>
    <xf numFmtId="49" fontId="2" fillId="0" borderId="0" xfId="49" applyNumberFormat="1" applyFont="1" applyBorder="1" applyAlignment="1">
      <alignment horizontal="center"/>
      <protection/>
    </xf>
    <xf numFmtId="49" fontId="2" fillId="0" borderId="21" xfId="49" applyNumberFormat="1" applyFont="1" applyFill="1" applyBorder="1" applyAlignment="1">
      <alignment horizontal="center"/>
      <protection/>
    </xf>
    <xf numFmtId="49" fontId="2" fillId="0" borderId="0" xfId="0" applyNumberFormat="1" applyFont="1" applyAlignment="1">
      <alignment horizontal="center"/>
    </xf>
    <xf numFmtId="49" fontId="2" fillId="33" borderId="22" xfId="49" applyNumberFormat="1" applyFont="1" applyFill="1" applyBorder="1" applyAlignment="1">
      <alignment horizontal="center"/>
      <protection/>
    </xf>
    <xf numFmtId="0" fontId="8" fillId="0" borderId="0" xfId="49" applyNumberFormat="1" applyFont="1" applyAlignment="1" applyProtection="1">
      <alignment horizontal="center"/>
      <protection locked="0"/>
    </xf>
    <xf numFmtId="0" fontId="9" fillId="0" borderId="0" xfId="0" applyNumberFormat="1" applyFont="1" applyAlignment="1" applyProtection="1">
      <alignment horizontal="center"/>
      <protection locked="0"/>
    </xf>
    <xf numFmtId="3" fontId="4" fillId="0" borderId="0" xfId="49" applyNumberFormat="1" applyFont="1" applyBorder="1" applyAlignment="1" applyProtection="1">
      <alignment horizontal="right"/>
      <protection/>
    </xf>
    <xf numFmtId="0" fontId="4" fillId="0" borderId="0" xfId="49" applyFont="1" applyBorder="1" applyAlignment="1" applyProtection="1">
      <alignment horizontal="center"/>
      <protection/>
    </xf>
    <xf numFmtId="0" fontId="2" fillId="0" borderId="0" xfId="49" applyNumberFormat="1" applyFont="1" applyFill="1" applyBorder="1" applyAlignment="1" applyProtection="1">
      <alignment horizontal="center"/>
      <protection/>
    </xf>
    <xf numFmtId="170" fontId="4" fillId="0" borderId="0" xfId="49" applyNumberFormat="1" applyFont="1" applyBorder="1" applyAlignment="1" applyProtection="1">
      <alignment horizontal="right"/>
      <protection/>
    </xf>
    <xf numFmtId="0" fontId="3" fillId="0" borderId="0" xfId="49" applyFont="1" applyFill="1" applyBorder="1" applyAlignment="1" applyProtection="1">
      <alignment horizontal="center"/>
      <protection/>
    </xf>
    <xf numFmtId="3" fontId="2" fillId="0" borderId="0" xfId="49" applyNumberFormat="1" applyFont="1" applyFill="1" applyBorder="1" applyAlignment="1" applyProtection="1">
      <alignment horizontal="right"/>
      <protection/>
    </xf>
    <xf numFmtId="0" fontId="5" fillId="0" borderId="0" xfId="49" applyFont="1" applyFill="1" applyBorder="1" applyAlignment="1" applyProtection="1">
      <alignment horizontal="center"/>
      <protection/>
    </xf>
    <xf numFmtId="3" fontId="5" fillId="0" borderId="0" xfId="49" applyNumberFormat="1" applyFont="1" applyFill="1" applyBorder="1" applyAlignment="1" applyProtection="1">
      <alignment horizontal="right"/>
      <protection/>
    </xf>
    <xf numFmtId="170" fontId="4" fillId="0" borderId="0" xfId="59" applyNumberFormat="1" applyFont="1" applyFill="1" applyBorder="1" applyAlignment="1" applyProtection="1">
      <alignment horizontal="right"/>
      <protection/>
    </xf>
    <xf numFmtId="0" fontId="2" fillId="33" borderId="11" xfId="49" applyFont="1" applyFill="1" applyBorder="1" applyProtection="1">
      <alignment/>
      <protection/>
    </xf>
    <xf numFmtId="0" fontId="4" fillId="33" borderId="12" xfId="49" applyFont="1" applyFill="1" applyBorder="1" applyProtection="1">
      <alignment/>
      <protection/>
    </xf>
    <xf numFmtId="0" fontId="5" fillId="33" borderId="12" xfId="49" applyFont="1" applyFill="1" applyBorder="1" applyAlignment="1" applyProtection="1">
      <alignment horizontal="center"/>
      <protection/>
    </xf>
    <xf numFmtId="3" fontId="5" fillId="33" borderId="12" xfId="49" applyNumberFormat="1" applyFont="1" applyFill="1" applyBorder="1" applyAlignment="1" applyProtection="1">
      <alignment horizontal="right"/>
      <protection/>
    </xf>
    <xf numFmtId="3" fontId="2" fillId="33" borderId="20" xfId="49" applyNumberFormat="1" applyFont="1" applyFill="1" applyBorder="1" applyAlignment="1" applyProtection="1">
      <alignment horizontal="right"/>
      <protection/>
    </xf>
    <xf numFmtId="0" fontId="2" fillId="0" borderId="0" xfId="49" applyFont="1" applyFill="1" applyBorder="1" applyAlignment="1" applyProtection="1">
      <alignment horizontal="left"/>
      <protection/>
    </xf>
    <xf numFmtId="0" fontId="2" fillId="33" borderId="12" xfId="49" applyFont="1" applyFill="1" applyBorder="1" applyProtection="1">
      <alignment/>
      <protection/>
    </xf>
    <xf numFmtId="0" fontId="3" fillId="33" borderId="12" xfId="49" applyFont="1" applyFill="1" applyBorder="1" applyAlignment="1" applyProtection="1">
      <alignment horizontal="center"/>
      <protection/>
    </xf>
    <xf numFmtId="3" fontId="2" fillId="0" borderId="0" xfId="49" applyNumberFormat="1" applyFont="1" applyBorder="1" applyAlignment="1" applyProtection="1">
      <alignment horizontal="right"/>
      <protection/>
    </xf>
    <xf numFmtId="0" fontId="2" fillId="33" borderId="30" xfId="49" applyFont="1" applyFill="1" applyBorder="1" applyProtection="1">
      <alignment/>
      <protection/>
    </xf>
    <xf numFmtId="0" fontId="2" fillId="33" borderId="13" xfId="49" applyFont="1" applyFill="1" applyBorder="1" applyProtection="1">
      <alignment/>
      <protection/>
    </xf>
    <xf numFmtId="0" fontId="3" fillId="33" borderId="13" xfId="49" applyFont="1" applyFill="1" applyBorder="1" applyAlignment="1" applyProtection="1">
      <alignment horizontal="center"/>
      <protection/>
    </xf>
    <xf numFmtId="3" fontId="2" fillId="33" borderId="14" xfId="49" applyNumberFormat="1" applyFont="1" applyFill="1" applyBorder="1" applyAlignment="1" applyProtection="1">
      <alignment horizontal="right"/>
      <protection/>
    </xf>
    <xf numFmtId="0" fontId="2" fillId="0" borderId="11" xfId="49" applyFont="1" applyFill="1" applyBorder="1" applyProtection="1">
      <alignment/>
      <protection/>
    </xf>
    <xf numFmtId="0" fontId="0" fillId="0" borderId="12" xfId="0" applyFill="1" applyBorder="1" applyAlignment="1" applyProtection="1">
      <alignment/>
      <protection/>
    </xf>
    <xf numFmtId="0" fontId="0" fillId="0" borderId="12" xfId="0" applyBorder="1" applyAlignment="1" applyProtection="1">
      <alignment/>
      <protection/>
    </xf>
    <xf numFmtId="170" fontId="3" fillId="0" borderId="12" xfId="49" applyNumberFormat="1" applyFont="1" applyFill="1" applyBorder="1" applyAlignment="1" applyProtection="1">
      <alignment horizontal="right"/>
      <protection/>
    </xf>
    <xf numFmtId="0" fontId="3" fillId="0" borderId="12" xfId="49" applyFont="1" applyFill="1" applyBorder="1" applyAlignment="1" applyProtection="1">
      <alignment horizontal="center"/>
      <protection/>
    </xf>
    <xf numFmtId="3" fontId="3" fillId="0" borderId="20" xfId="49" applyNumberFormat="1" applyFont="1" applyFill="1" applyBorder="1" applyAlignment="1" applyProtection="1">
      <alignment horizontal="right"/>
      <protection/>
    </xf>
    <xf numFmtId="0" fontId="2" fillId="0" borderId="11" xfId="49" applyFont="1" applyBorder="1" applyProtection="1">
      <alignment/>
      <protection/>
    </xf>
    <xf numFmtId="170" fontId="3" fillId="0" borderId="12" xfId="49" applyNumberFormat="1" applyFont="1" applyBorder="1" applyAlignment="1" applyProtection="1">
      <alignment horizontal="right"/>
      <protection/>
    </xf>
    <xf numFmtId="9" fontId="3" fillId="0" borderId="12" xfId="49" applyNumberFormat="1" applyFont="1" applyBorder="1" applyAlignment="1" applyProtection="1">
      <alignment horizontal="center"/>
      <protection/>
    </xf>
    <xf numFmtId="3" fontId="3" fillId="0" borderId="20" xfId="49" applyNumberFormat="1" applyFont="1" applyBorder="1" applyAlignment="1" applyProtection="1">
      <alignment horizontal="right"/>
      <protection/>
    </xf>
    <xf numFmtId="9" fontId="3" fillId="0" borderId="0" xfId="49" applyNumberFormat="1" applyFont="1" applyBorder="1" applyAlignment="1" applyProtection="1">
      <alignment horizontal="center"/>
      <protection/>
    </xf>
    <xf numFmtId="3" fontId="3" fillId="0" borderId="35" xfId="49" applyNumberFormat="1" applyFont="1" applyBorder="1" applyAlignment="1" applyProtection="1">
      <alignment horizontal="right"/>
      <protection/>
    </xf>
    <xf numFmtId="0" fontId="2" fillId="33" borderId="24" xfId="49" applyFont="1" applyFill="1" applyBorder="1" applyProtection="1">
      <alignment/>
      <protection/>
    </xf>
    <xf numFmtId="0" fontId="3" fillId="33" borderId="22" xfId="49" applyFont="1" applyFill="1" applyBorder="1" applyAlignment="1" applyProtection="1">
      <alignment horizontal="center"/>
      <protection/>
    </xf>
    <xf numFmtId="3" fontId="2" fillId="33" borderId="36" xfId="49" applyNumberFormat="1" applyFont="1" applyFill="1" applyBorder="1" applyAlignment="1" applyProtection="1">
      <alignment horizontal="right"/>
      <protection/>
    </xf>
    <xf numFmtId="0" fontId="8" fillId="0" borderId="0" xfId="49" applyNumberFormat="1" applyFont="1" applyAlignment="1" applyProtection="1">
      <alignment horizontal="center"/>
      <protection/>
    </xf>
    <xf numFmtId="170" fontId="5" fillId="0" borderId="37" xfId="0" applyNumberFormat="1" applyFont="1" applyBorder="1" applyAlignment="1" applyProtection="1">
      <alignment horizontal="right"/>
      <protection/>
    </xf>
    <xf numFmtId="170" fontId="5" fillId="0" borderId="38" xfId="0" applyNumberFormat="1" applyFont="1" applyBorder="1" applyAlignment="1" applyProtection="1">
      <alignment horizontal="right"/>
      <protection/>
    </xf>
    <xf numFmtId="170" fontId="5" fillId="0" borderId="39" xfId="0" applyNumberFormat="1" applyFont="1" applyBorder="1" applyAlignment="1" applyProtection="1">
      <alignment horizontal="right"/>
      <protection/>
    </xf>
    <xf numFmtId="170" fontId="5" fillId="33" borderId="39" xfId="0" applyNumberFormat="1" applyFont="1" applyFill="1" applyBorder="1" applyAlignment="1" applyProtection="1">
      <alignment horizontal="right"/>
      <protection/>
    </xf>
    <xf numFmtId="0" fontId="4" fillId="0" borderId="0" xfId="49" applyFont="1" applyBorder="1" applyAlignment="1" applyProtection="1">
      <alignment/>
      <protection/>
    </xf>
    <xf numFmtId="49" fontId="3" fillId="0" borderId="40" xfId="49" applyNumberFormat="1" applyFont="1" applyFill="1" applyBorder="1" applyAlignment="1" applyProtection="1">
      <alignment horizontal="center" wrapText="1"/>
      <protection/>
    </xf>
    <xf numFmtId="0" fontId="3" fillId="0" borderId="37" xfId="49" applyNumberFormat="1" applyFont="1" applyFill="1" applyBorder="1" applyAlignment="1" applyProtection="1">
      <alignment horizontal="center" wrapText="1"/>
      <protection/>
    </xf>
    <xf numFmtId="170" fontId="5" fillId="0" borderId="13" xfId="0" applyNumberFormat="1" applyFont="1" applyBorder="1" applyAlignment="1" applyProtection="1">
      <alignment horizontal="right"/>
      <protection/>
    </xf>
    <xf numFmtId="170" fontId="5" fillId="33" borderId="41" xfId="0" applyNumberFormat="1" applyFont="1" applyFill="1" applyBorder="1" applyAlignment="1" applyProtection="1">
      <alignment horizontal="right"/>
      <protection/>
    </xf>
    <xf numFmtId="3" fontId="7" fillId="0" borderId="42" xfId="0" applyNumberFormat="1" applyFont="1" applyBorder="1" applyAlignment="1" applyProtection="1">
      <alignment horizontal="right"/>
      <protection/>
    </xf>
    <xf numFmtId="170" fontId="3" fillId="0" borderId="10" xfId="49" applyNumberFormat="1" applyFont="1" applyFill="1" applyBorder="1" applyAlignment="1" applyProtection="1">
      <alignment horizontal="right"/>
      <protection locked="0"/>
    </xf>
    <xf numFmtId="14" fontId="5" fillId="0" borderId="0" xfId="49" applyNumberFormat="1" applyFont="1" applyBorder="1" applyAlignment="1" applyProtection="1">
      <alignment horizontal="left"/>
      <protection/>
    </xf>
    <xf numFmtId="0" fontId="1" fillId="0" borderId="0" xfId="49" applyAlignment="1">
      <alignment/>
      <protection/>
    </xf>
    <xf numFmtId="0" fontId="0" fillId="0" borderId="0" xfId="0" applyAlignment="1">
      <alignment/>
    </xf>
    <xf numFmtId="0" fontId="0" fillId="0" borderId="0" xfId="0" applyAlignment="1" applyProtection="1">
      <alignment/>
      <protection locked="0"/>
    </xf>
    <xf numFmtId="0" fontId="9" fillId="0" borderId="0" xfId="0" applyFont="1" applyAlignment="1" applyProtection="1">
      <alignment/>
      <protection locked="0"/>
    </xf>
    <xf numFmtId="0" fontId="2" fillId="0" borderId="0" xfId="49" applyFont="1" applyBorder="1" applyAlignment="1" applyProtection="1">
      <alignment/>
      <protection locked="0"/>
    </xf>
    <xf numFmtId="0" fontId="4" fillId="0" borderId="0" xfId="49" applyFont="1" applyBorder="1" applyAlignment="1" applyProtection="1">
      <alignment/>
      <protection locked="0"/>
    </xf>
    <xf numFmtId="0" fontId="4" fillId="0" borderId="21" xfId="49" applyFont="1" applyBorder="1" applyAlignment="1" applyProtection="1">
      <alignment/>
      <protection locked="0"/>
    </xf>
    <xf numFmtId="0" fontId="2" fillId="0" borderId="21" xfId="49" applyFont="1" applyBorder="1" applyAlignment="1" applyProtection="1">
      <alignment/>
      <protection locked="0"/>
    </xf>
    <xf numFmtId="0" fontId="2" fillId="0" borderId="0" xfId="49" applyFont="1" applyFill="1" applyBorder="1" applyAlignment="1" applyProtection="1">
      <alignment/>
      <protection locked="0"/>
    </xf>
    <xf numFmtId="0" fontId="4" fillId="0" borderId="0" xfId="49" applyFont="1" applyFill="1" applyBorder="1" applyAlignment="1" applyProtection="1">
      <alignment/>
      <protection locked="0"/>
    </xf>
    <xf numFmtId="0" fontId="4" fillId="0" borderId="13" xfId="49" applyFont="1" applyFill="1" applyBorder="1" applyAlignment="1" applyProtection="1">
      <alignment/>
      <protection locked="0"/>
    </xf>
    <xf numFmtId="0" fontId="4" fillId="0" borderId="21" xfId="49" applyFont="1" applyFill="1" applyBorder="1" applyAlignment="1" applyProtection="1">
      <alignment/>
      <protection locked="0"/>
    </xf>
    <xf numFmtId="0" fontId="0" fillId="0" borderId="21" xfId="0" applyBorder="1" applyAlignment="1" applyProtection="1">
      <alignment/>
      <protection locked="0"/>
    </xf>
    <xf numFmtId="0" fontId="0" fillId="0" borderId="0" xfId="0" applyBorder="1" applyAlignment="1" applyProtection="1">
      <alignment/>
      <protection locked="0"/>
    </xf>
    <xf numFmtId="0" fontId="2" fillId="33" borderId="21" xfId="49" applyFont="1" applyFill="1" applyBorder="1" applyAlignment="1" applyProtection="1">
      <alignment/>
      <protection locked="0"/>
    </xf>
    <xf numFmtId="0" fontId="4" fillId="0" borderId="0" xfId="0" applyFont="1" applyAlignment="1" applyProtection="1">
      <alignment/>
      <protection locked="0"/>
    </xf>
    <xf numFmtId="0" fontId="4" fillId="0" borderId="23" xfId="49" applyFont="1" applyFill="1" applyBorder="1" applyAlignment="1" applyProtection="1">
      <alignment/>
      <protection locked="0"/>
    </xf>
    <xf numFmtId="0" fontId="4" fillId="0" borderId="13" xfId="49" applyFont="1" applyBorder="1" applyAlignment="1" applyProtection="1">
      <alignment/>
      <protection locked="0"/>
    </xf>
    <xf numFmtId="0" fontId="4" fillId="0" borderId="23" xfId="49" applyFont="1" applyBorder="1" applyAlignment="1" applyProtection="1">
      <alignment/>
      <protection locked="0"/>
    </xf>
    <xf numFmtId="0" fontId="6" fillId="0" borderId="0" xfId="49" applyFont="1" applyBorder="1" applyAlignment="1" applyProtection="1">
      <alignment/>
      <protection locked="0"/>
    </xf>
    <xf numFmtId="0" fontId="6" fillId="0" borderId="13" xfId="49" applyFont="1" applyBorder="1" applyAlignment="1" applyProtection="1">
      <alignment/>
      <protection locked="0"/>
    </xf>
    <xf numFmtId="0" fontId="2" fillId="0" borderId="13" xfId="49" applyFont="1" applyBorder="1" applyAlignment="1" applyProtection="1">
      <alignment/>
      <protection locked="0"/>
    </xf>
    <xf numFmtId="0" fontId="2" fillId="0" borderId="13" xfId="49" applyFont="1" applyFill="1" applyBorder="1" applyAlignment="1" applyProtection="1">
      <alignment/>
      <protection locked="0"/>
    </xf>
    <xf numFmtId="0" fontId="4" fillId="0" borderId="0" xfId="49" applyFont="1" applyBorder="1" applyAlignment="1">
      <alignment/>
      <protection/>
    </xf>
    <xf numFmtId="0" fontId="4" fillId="0" borderId="0" xfId="49" applyFont="1" applyFill="1" applyBorder="1" applyAlignment="1">
      <alignment/>
      <protection/>
    </xf>
    <xf numFmtId="0" fontId="6" fillId="0" borderId="0" xfId="49" applyFont="1" applyFill="1" applyBorder="1" applyAlignment="1" applyProtection="1">
      <alignment/>
      <protection locked="0"/>
    </xf>
    <xf numFmtId="0" fontId="6" fillId="0" borderId="0" xfId="0" applyFont="1" applyAlignment="1" applyProtection="1">
      <alignment/>
      <protection locked="0"/>
    </xf>
    <xf numFmtId="0" fontId="2" fillId="0" borderId="0" xfId="49" applyFont="1" applyBorder="1" applyAlignment="1">
      <alignment/>
      <protection/>
    </xf>
    <xf numFmtId="0" fontId="6" fillId="0" borderId="21" xfId="49" applyFont="1" applyBorder="1" applyAlignment="1" applyProtection="1">
      <alignment/>
      <protection locked="0"/>
    </xf>
    <xf numFmtId="0" fontId="6" fillId="0" borderId="0" xfId="49" applyFont="1" applyBorder="1" applyAlignment="1">
      <alignment/>
      <protection/>
    </xf>
    <xf numFmtId="3" fontId="4" fillId="0" borderId="0" xfId="49" applyNumberFormat="1" applyFont="1" applyFill="1" applyBorder="1" applyAlignment="1">
      <alignment/>
      <protection/>
    </xf>
    <xf numFmtId="0" fontId="2" fillId="33" borderId="22" xfId="49" applyFont="1" applyFill="1" applyBorder="1" applyAlignment="1" applyProtection="1">
      <alignment/>
      <protection locked="0"/>
    </xf>
    <xf numFmtId="0" fontId="0" fillId="0" borderId="13" xfId="0" applyBorder="1" applyAlignment="1" applyProtection="1">
      <alignment/>
      <protection locked="0"/>
    </xf>
    <xf numFmtId="0" fontId="1" fillId="0" borderId="0" xfId="49" applyFont="1" applyAlignment="1">
      <alignment/>
      <protection/>
    </xf>
    <xf numFmtId="0" fontId="0" fillId="0" borderId="0" xfId="0" applyFont="1" applyAlignment="1">
      <alignment/>
    </xf>
    <xf numFmtId="0" fontId="4" fillId="33" borderId="12" xfId="49" applyFont="1" applyFill="1" applyBorder="1" applyAlignment="1" applyProtection="1">
      <alignment/>
      <protection locked="0"/>
    </xf>
    <xf numFmtId="0" fontId="0" fillId="33" borderId="12" xfId="0" applyFill="1" applyBorder="1" applyAlignment="1" applyProtection="1">
      <alignment/>
      <protection locked="0"/>
    </xf>
    <xf numFmtId="0" fontId="0" fillId="0" borderId="12" xfId="0" applyFill="1" applyBorder="1" applyAlignment="1" applyProtection="1">
      <alignment/>
      <protection locked="0"/>
    </xf>
    <xf numFmtId="0" fontId="0" fillId="0" borderId="12" xfId="0" applyBorder="1" applyAlignment="1" applyProtection="1">
      <alignment/>
      <protection locked="0"/>
    </xf>
    <xf numFmtId="0" fontId="22" fillId="0" borderId="0" xfId="0" applyFont="1" applyAlignment="1" applyProtection="1">
      <alignment/>
      <protection/>
    </xf>
    <xf numFmtId="0" fontId="2" fillId="0" borderId="0" xfId="49" applyFont="1" applyBorder="1" applyAlignment="1" applyProtection="1">
      <alignment/>
      <protection/>
    </xf>
    <xf numFmtId="3" fontId="5" fillId="0" borderId="37" xfId="0" applyNumberFormat="1" applyFont="1" applyBorder="1" applyAlignment="1" applyProtection="1">
      <alignment/>
      <protection/>
    </xf>
    <xf numFmtId="3" fontId="5" fillId="0" borderId="0" xfId="0" applyNumberFormat="1" applyFont="1" applyAlignment="1" applyProtection="1">
      <alignment/>
      <protection/>
    </xf>
    <xf numFmtId="0" fontId="4" fillId="0" borderId="21" xfId="49" applyFont="1" applyBorder="1" applyAlignment="1" applyProtection="1">
      <alignment/>
      <protection/>
    </xf>
    <xf numFmtId="3" fontId="5" fillId="0" borderId="38" xfId="0" applyNumberFormat="1" applyFont="1" applyBorder="1" applyAlignment="1" applyProtection="1">
      <alignment/>
      <protection/>
    </xf>
    <xf numFmtId="3" fontId="5" fillId="0" borderId="21" xfId="0" applyNumberFormat="1" applyFont="1" applyBorder="1" applyAlignment="1" applyProtection="1">
      <alignment/>
      <protection/>
    </xf>
    <xf numFmtId="0" fontId="2" fillId="0" borderId="21" xfId="49" applyFont="1" applyBorder="1" applyAlignment="1" applyProtection="1">
      <alignment/>
      <protection/>
    </xf>
    <xf numFmtId="3" fontId="5" fillId="0" borderId="39" xfId="0" applyNumberFormat="1" applyFont="1" applyBorder="1" applyAlignment="1" applyProtection="1">
      <alignment/>
      <protection/>
    </xf>
    <xf numFmtId="3" fontId="5" fillId="0" borderId="22" xfId="0" applyNumberFormat="1" applyFont="1" applyBorder="1" applyAlignment="1" applyProtection="1">
      <alignment/>
      <protection/>
    </xf>
    <xf numFmtId="0" fontId="2" fillId="0" borderId="0" xfId="49" applyFont="1" applyFill="1" applyBorder="1" applyAlignment="1" applyProtection="1">
      <alignment/>
      <protection/>
    </xf>
    <xf numFmtId="3" fontId="5" fillId="0" borderId="13" xfId="0" applyNumberFormat="1" applyFont="1" applyBorder="1" applyAlignment="1" applyProtection="1">
      <alignment/>
      <protection/>
    </xf>
    <xf numFmtId="3" fontId="5" fillId="0" borderId="37" xfId="0" applyNumberFormat="1" applyFont="1" applyBorder="1" applyAlignment="1" applyProtection="1">
      <alignment/>
      <protection locked="0"/>
    </xf>
    <xf numFmtId="0" fontId="4" fillId="0" borderId="0" xfId="49" applyFont="1" applyFill="1" applyBorder="1" applyAlignment="1" applyProtection="1">
      <alignment/>
      <protection/>
    </xf>
    <xf numFmtId="3" fontId="5" fillId="0" borderId="0" xfId="0" applyNumberFormat="1" applyFont="1" applyBorder="1" applyAlignment="1" applyProtection="1">
      <alignment/>
      <protection/>
    </xf>
    <xf numFmtId="0" fontId="4" fillId="0" borderId="21" xfId="49" applyFont="1" applyFill="1" applyBorder="1" applyAlignment="1" applyProtection="1">
      <alignment/>
      <protection/>
    </xf>
    <xf numFmtId="0" fontId="2" fillId="0" borderId="21" xfId="49" applyFont="1" applyFill="1"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protection/>
    </xf>
    <xf numFmtId="1" fontId="2" fillId="33" borderId="21" xfId="49" applyNumberFormat="1" applyFont="1" applyFill="1" applyBorder="1" applyAlignment="1" applyProtection="1">
      <alignment horizontal="right"/>
      <protection/>
    </xf>
    <xf numFmtId="0" fontId="2" fillId="33" borderId="21" xfId="49" applyFont="1" applyFill="1" applyBorder="1" applyAlignment="1" applyProtection="1">
      <alignment/>
      <protection/>
    </xf>
    <xf numFmtId="3" fontId="5" fillId="33" borderId="39" xfId="0" applyNumberFormat="1" applyFont="1" applyFill="1" applyBorder="1" applyAlignment="1" applyProtection="1">
      <alignment/>
      <protection/>
    </xf>
    <xf numFmtId="3" fontId="5" fillId="33" borderId="22" xfId="0" applyNumberFormat="1" applyFont="1" applyFill="1" applyBorder="1" applyAlignment="1" applyProtection="1">
      <alignment/>
      <protection/>
    </xf>
    <xf numFmtId="0" fontId="4" fillId="0" borderId="0" xfId="0" applyFont="1" applyAlignment="1" applyProtection="1">
      <alignment/>
      <protection/>
    </xf>
    <xf numFmtId="0" fontId="6" fillId="0" borderId="0" xfId="49" applyFont="1" applyBorder="1" applyAlignment="1" applyProtection="1">
      <alignment/>
      <protection/>
    </xf>
    <xf numFmtId="0" fontId="2" fillId="33" borderId="22" xfId="49" applyFont="1" applyFill="1" applyBorder="1" applyAlignment="1" applyProtection="1">
      <alignment/>
      <protection/>
    </xf>
    <xf numFmtId="3" fontId="5" fillId="0" borderId="32" xfId="0" applyNumberFormat="1" applyFont="1" applyBorder="1" applyAlignment="1" applyProtection="1">
      <alignment/>
      <protection/>
    </xf>
    <xf numFmtId="3" fontId="5" fillId="0" borderId="43" xfId="0" applyNumberFormat="1" applyFont="1" applyBorder="1" applyAlignment="1" applyProtection="1">
      <alignment/>
      <protection/>
    </xf>
    <xf numFmtId="0" fontId="0" fillId="0" borderId="0" xfId="0" applyAlignment="1" applyProtection="1">
      <alignment/>
      <protection/>
    </xf>
    <xf numFmtId="0" fontId="7" fillId="0" borderId="0" xfId="0" applyFont="1" applyAlignment="1" applyProtection="1">
      <alignment/>
      <protection/>
    </xf>
    <xf numFmtId="0" fontId="7" fillId="0" borderId="42" xfId="0" applyFont="1" applyBorder="1" applyAlignment="1" applyProtection="1">
      <alignment/>
      <protection/>
    </xf>
    <xf numFmtId="3" fontId="5" fillId="33" borderId="41" xfId="0" applyNumberFormat="1" applyFont="1" applyFill="1" applyBorder="1" applyAlignment="1" applyProtection="1">
      <alignment/>
      <protection/>
    </xf>
    <xf numFmtId="3" fontId="5" fillId="0" borderId="39" xfId="0" applyNumberFormat="1" applyFont="1" applyFill="1" applyBorder="1" applyAlignment="1" applyProtection="1">
      <alignment/>
      <protection/>
    </xf>
    <xf numFmtId="170" fontId="5" fillId="0" borderId="39" xfId="0" applyNumberFormat="1" applyFont="1" applyFill="1" applyBorder="1" applyAlignment="1" applyProtection="1">
      <alignment horizontal="right"/>
      <protection/>
    </xf>
    <xf numFmtId="3" fontId="5" fillId="0" borderId="41" xfId="0" applyNumberFormat="1" applyFont="1" applyFill="1" applyBorder="1" applyAlignment="1" applyProtection="1">
      <alignment/>
      <protection/>
    </xf>
    <xf numFmtId="170" fontId="5" fillId="0" borderId="41" xfId="0" applyNumberFormat="1" applyFont="1" applyFill="1" applyBorder="1" applyAlignment="1" applyProtection="1">
      <alignment horizontal="right"/>
      <protection/>
    </xf>
    <xf numFmtId="3" fontId="7" fillId="0" borderId="0" xfId="0" applyNumberFormat="1" applyFont="1" applyAlignment="1">
      <alignment/>
    </xf>
    <xf numFmtId="3" fontId="5" fillId="0" borderId="0" xfId="49" applyNumberFormat="1" applyFont="1" applyBorder="1" applyAlignment="1" applyProtection="1">
      <alignment horizontal="right"/>
      <protection/>
    </xf>
    <xf numFmtId="3" fontId="7" fillId="0" borderId="0" xfId="0" applyNumberFormat="1" applyFont="1" applyAlignment="1" applyProtection="1">
      <alignment/>
      <protection/>
    </xf>
    <xf numFmtId="169" fontId="7" fillId="0" borderId="0" xfId="0" applyNumberFormat="1" applyFont="1" applyAlignment="1" applyProtection="1">
      <alignment/>
      <protection/>
    </xf>
    <xf numFmtId="14" fontId="2" fillId="0" borderId="0" xfId="49" applyNumberFormat="1" applyFont="1" applyBorder="1" applyAlignment="1" applyProtection="1">
      <alignment horizontal="left"/>
      <protection/>
    </xf>
    <xf numFmtId="3" fontId="5" fillId="0" borderId="0" xfId="49" applyNumberFormat="1" applyFont="1" applyFill="1" applyBorder="1" applyAlignment="1" applyProtection="1">
      <alignment/>
      <protection/>
    </xf>
    <xf numFmtId="3" fontId="5" fillId="0" borderId="21" xfId="49" applyNumberFormat="1" applyFont="1" applyBorder="1" applyAlignment="1" applyProtection="1">
      <alignment horizontal="right"/>
      <protection/>
    </xf>
    <xf numFmtId="3" fontId="5" fillId="0" borderId="13" xfId="49" applyNumberFormat="1" applyFont="1" applyBorder="1" applyAlignment="1" applyProtection="1">
      <alignment horizontal="right"/>
      <protection/>
    </xf>
    <xf numFmtId="3" fontId="3" fillId="33" borderId="21" xfId="49" applyNumberFormat="1" applyFont="1" applyFill="1" applyBorder="1" applyAlignment="1" applyProtection="1">
      <alignment horizontal="right"/>
      <protection/>
    </xf>
    <xf numFmtId="3" fontId="3" fillId="0" borderId="0" xfId="49" applyNumberFormat="1" applyFont="1" applyFill="1" applyBorder="1" applyAlignment="1" applyProtection="1">
      <alignment horizontal="right"/>
      <protection/>
    </xf>
    <xf numFmtId="0" fontId="3" fillId="0" borderId="0" xfId="49" applyFont="1" applyFill="1" applyBorder="1" applyAlignment="1" applyProtection="1">
      <alignment/>
      <protection/>
    </xf>
    <xf numFmtId="3" fontId="5" fillId="0" borderId="21" xfId="49" applyNumberFormat="1" applyFont="1" applyFill="1" applyBorder="1" applyAlignment="1" applyProtection="1">
      <alignment horizontal="right"/>
      <protection/>
    </xf>
    <xf numFmtId="3" fontId="3" fillId="0" borderId="21" xfId="49" applyNumberFormat="1" applyFont="1" applyBorder="1" applyAlignment="1" applyProtection="1">
      <alignment horizontal="right"/>
      <protection/>
    </xf>
    <xf numFmtId="3" fontId="3" fillId="0" borderId="0" xfId="49" applyNumberFormat="1" applyFont="1" applyBorder="1" applyAlignment="1" applyProtection="1">
      <alignment/>
      <protection/>
    </xf>
    <xf numFmtId="3" fontId="5" fillId="0" borderId="13" xfId="49" applyNumberFormat="1" applyFont="1" applyBorder="1" applyAlignment="1" applyProtection="1">
      <alignment/>
      <protection/>
    </xf>
    <xf numFmtId="3" fontId="3" fillId="33" borderId="22" xfId="49" applyNumberFormat="1" applyFont="1" applyFill="1" applyBorder="1" applyAlignment="1" applyProtection="1">
      <alignment horizontal="right"/>
      <protection/>
    </xf>
    <xf numFmtId="3" fontId="3" fillId="0" borderId="42" xfId="49" applyNumberFormat="1" applyFont="1" applyFill="1" applyBorder="1" applyAlignment="1" applyProtection="1">
      <alignment horizontal="right"/>
      <protection/>
    </xf>
    <xf numFmtId="0" fontId="3" fillId="0" borderId="42" xfId="49" applyFont="1" applyFill="1" applyBorder="1" applyAlignment="1" applyProtection="1">
      <alignment/>
      <protection/>
    </xf>
    <xf numFmtId="3" fontId="3" fillId="33" borderId="12" xfId="49" applyNumberFormat="1" applyFont="1" applyFill="1" applyBorder="1" applyAlignment="1" applyProtection="1">
      <alignment horizontal="right"/>
      <protection/>
    </xf>
    <xf numFmtId="3" fontId="2" fillId="33" borderId="20" xfId="49" applyNumberFormat="1" applyFont="1" applyFill="1" applyBorder="1" applyAlignment="1" applyProtection="1">
      <alignment/>
      <protection/>
    </xf>
    <xf numFmtId="3" fontId="3" fillId="33" borderId="13" xfId="49" applyNumberFormat="1" applyFont="1" applyFill="1" applyBorder="1" applyAlignment="1" applyProtection="1">
      <alignment horizontal="right"/>
      <protection/>
    </xf>
    <xf numFmtId="3" fontId="3" fillId="0" borderId="12" xfId="49" applyNumberFormat="1" applyFont="1" applyFill="1" applyBorder="1" applyAlignment="1" applyProtection="1">
      <alignment horizontal="right"/>
      <protection/>
    </xf>
    <xf numFmtId="3" fontId="2" fillId="0" borderId="20" xfId="49" applyNumberFormat="1" applyFont="1" applyBorder="1" applyAlignment="1" applyProtection="1">
      <alignment horizontal="right"/>
      <protection/>
    </xf>
    <xf numFmtId="0" fontId="3" fillId="0" borderId="0" xfId="49" applyFont="1" applyBorder="1" applyAlignment="1" applyProtection="1">
      <alignment/>
      <protection/>
    </xf>
    <xf numFmtId="3" fontId="3" fillId="0" borderId="0" xfId="50" applyNumberFormat="1" applyFont="1">
      <alignment/>
      <protection/>
    </xf>
    <xf numFmtId="0" fontId="4" fillId="0" borderId="44" xfId="49" applyFont="1" applyFill="1" applyBorder="1" applyProtection="1">
      <alignment/>
      <protection/>
    </xf>
    <xf numFmtId="0" fontId="4" fillId="0" borderId="44" xfId="49" applyFont="1" applyBorder="1" applyProtection="1">
      <alignment/>
      <protection/>
    </xf>
    <xf numFmtId="3" fontId="5" fillId="0" borderId="41" xfId="50" applyNumberFormat="1" applyFont="1" applyBorder="1" applyProtection="1">
      <alignment/>
      <protection locked="0"/>
    </xf>
    <xf numFmtId="3" fontId="3" fillId="0" borderId="45" xfId="50" applyNumberFormat="1" applyFont="1" applyBorder="1" applyProtection="1">
      <alignment/>
      <protection/>
    </xf>
    <xf numFmtId="3" fontId="2" fillId="0" borderId="46" xfId="50" applyNumberFormat="1" applyFont="1" applyBorder="1" applyProtection="1">
      <alignment/>
      <protection/>
    </xf>
    <xf numFmtId="3" fontId="2" fillId="0" borderId="47" xfId="50" applyNumberFormat="1" applyFont="1" applyBorder="1" applyProtection="1">
      <alignment/>
      <protection/>
    </xf>
    <xf numFmtId="0" fontId="14" fillId="0" borderId="24" xfId="50" applyFont="1" applyBorder="1" applyProtection="1">
      <alignment/>
      <protection/>
    </xf>
    <xf numFmtId="3" fontId="5" fillId="0" borderId="48" xfId="50" applyNumberFormat="1" applyFont="1" applyBorder="1" applyProtection="1">
      <alignment/>
      <protection/>
    </xf>
    <xf numFmtId="3" fontId="5" fillId="0" borderId="41" xfId="50" applyNumberFormat="1" applyFont="1" applyBorder="1" applyProtection="1">
      <alignment/>
      <protection/>
    </xf>
    <xf numFmtId="0" fontId="5" fillId="0" borderId="37" xfId="49" applyNumberFormat="1" applyFont="1" applyFill="1" applyBorder="1" applyAlignment="1" applyProtection="1">
      <alignment horizontal="center"/>
      <protection locked="0"/>
    </xf>
    <xf numFmtId="0" fontId="5" fillId="0" borderId="37" xfId="49" applyFont="1" applyBorder="1" applyAlignment="1" applyProtection="1">
      <alignment horizontal="center"/>
      <protection locked="0"/>
    </xf>
    <xf numFmtId="0" fontId="5" fillId="0" borderId="41" xfId="49" applyFont="1" applyBorder="1" applyAlignment="1" applyProtection="1">
      <alignment horizontal="center"/>
      <protection locked="0"/>
    </xf>
    <xf numFmtId="0" fontId="5" fillId="0" borderId="38" xfId="49" applyFont="1" applyFill="1" applyBorder="1" applyAlignment="1" applyProtection="1">
      <alignment horizontal="center"/>
      <protection locked="0"/>
    </xf>
    <xf numFmtId="0" fontId="5" fillId="0" borderId="19" xfId="49" applyFont="1" applyBorder="1" applyAlignment="1" applyProtection="1">
      <alignment horizontal="center"/>
      <protection locked="0"/>
    </xf>
    <xf numFmtId="3" fontId="5" fillId="0" borderId="32" xfId="49" applyNumberFormat="1" applyFont="1" applyBorder="1" applyAlignment="1" applyProtection="1">
      <alignment horizontal="right"/>
      <protection/>
    </xf>
    <xf numFmtId="3" fontId="5" fillId="0" borderId="30" xfId="49" applyNumberFormat="1" applyFont="1" applyBorder="1" applyAlignment="1" applyProtection="1">
      <alignment horizontal="right"/>
      <protection/>
    </xf>
    <xf numFmtId="3" fontId="5" fillId="0" borderId="43" xfId="49" applyNumberFormat="1" applyFont="1" applyBorder="1" applyAlignment="1" applyProtection="1">
      <alignment horizontal="right"/>
      <protection/>
    </xf>
    <xf numFmtId="0" fontId="5" fillId="0" borderId="37" xfId="49" applyFont="1" applyFill="1" applyBorder="1" applyAlignment="1" applyProtection="1">
      <alignment/>
      <protection/>
    </xf>
    <xf numFmtId="9" fontId="3" fillId="0" borderId="37" xfId="59" applyFont="1" applyFill="1" applyBorder="1" applyAlignment="1" applyProtection="1">
      <alignment/>
      <protection/>
    </xf>
    <xf numFmtId="3" fontId="5" fillId="0" borderId="41" xfId="49" applyNumberFormat="1" applyFont="1" applyFill="1" applyBorder="1" applyAlignment="1" applyProtection="1">
      <alignment/>
      <protection/>
    </xf>
    <xf numFmtId="3" fontId="5" fillId="0" borderId="37" xfId="49" applyNumberFormat="1" applyFont="1" applyFill="1" applyBorder="1" applyAlignment="1" applyProtection="1">
      <alignment/>
      <protection/>
    </xf>
    <xf numFmtId="3" fontId="5" fillId="0" borderId="38" xfId="49" applyNumberFormat="1" applyFont="1" applyFill="1" applyBorder="1" applyAlignment="1" applyProtection="1">
      <alignment/>
      <protection/>
    </xf>
    <xf numFmtId="0" fontId="3" fillId="0" borderId="13" xfId="49" applyNumberFormat="1" applyFont="1" applyFill="1" applyBorder="1" applyAlignment="1" applyProtection="1">
      <alignment horizontal="center"/>
      <protection locked="0"/>
    </xf>
    <xf numFmtId="3" fontId="3" fillId="0" borderId="13" xfId="49" applyNumberFormat="1" applyFont="1" applyFill="1" applyBorder="1" applyAlignment="1" applyProtection="1">
      <alignment horizontal="right"/>
      <protection locked="0"/>
    </xf>
    <xf numFmtId="3" fontId="3" fillId="0" borderId="13" xfId="49" applyNumberFormat="1" applyFont="1" applyBorder="1" applyAlignment="1" applyProtection="1">
      <alignment horizontal="center"/>
      <protection/>
    </xf>
    <xf numFmtId="0" fontId="3" fillId="0" borderId="13" xfId="49" applyFont="1" applyFill="1" applyBorder="1" applyAlignment="1" applyProtection="1">
      <alignment horizontal="center"/>
      <protection/>
    </xf>
    <xf numFmtId="3" fontId="5" fillId="0" borderId="14" xfId="49" applyNumberFormat="1" applyFont="1" applyBorder="1" applyAlignment="1" applyProtection="1">
      <alignment/>
      <protection/>
    </xf>
    <xf numFmtId="0" fontId="5" fillId="0" borderId="38" xfId="49" applyFont="1" applyBorder="1" applyAlignment="1" applyProtection="1">
      <alignment horizontal="center"/>
      <protection locked="0"/>
    </xf>
    <xf numFmtId="3" fontId="5" fillId="0" borderId="37" xfId="49" applyNumberFormat="1" applyFont="1" applyBorder="1" applyAlignment="1" applyProtection="1">
      <alignment horizontal="right"/>
      <protection/>
    </xf>
    <xf numFmtId="3" fontId="5" fillId="0" borderId="41" xfId="49" applyNumberFormat="1" applyFont="1" applyBorder="1" applyAlignment="1" applyProtection="1">
      <alignment horizontal="right"/>
      <protection/>
    </xf>
    <xf numFmtId="3" fontId="5" fillId="0" borderId="38" xfId="49" applyNumberFormat="1" applyFont="1" applyBorder="1" applyAlignment="1" applyProtection="1">
      <alignment horizontal="right"/>
      <protection/>
    </xf>
    <xf numFmtId="3" fontId="3" fillId="0" borderId="38" xfId="49" applyNumberFormat="1" applyFont="1" applyBorder="1" applyAlignment="1" applyProtection="1">
      <alignment/>
      <protection/>
    </xf>
    <xf numFmtId="0" fontId="5" fillId="0" borderId="22" xfId="49" applyFont="1" applyBorder="1" applyAlignment="1" applyProtection="1">
      <alignment horizontal="center"/>
      <protection locked="0"/>
    </xf>
    <xf numFmtId="0" fontId="5" fillId="0" borderId="35" xfId="49" applyFont="1" applyBorder="1" applyAlignment="1" applyProtection="1">
      <alignment horizontal="center"/>
      <protection locked="0"/>
    </xf>
    <xf numFmtId="0" fontId="5" fillId="0" borderId="19" xfId="49" applyFont="1" applyFill="1" applyBorder="1" applyAlignment="1" applyProtection="1">
      <alignment horizontal="center"/>
      <protection locked="0"/>
    </xf>
    <xf numFmtId="0" fontId="5" fillId="0" borderId="37" xfId="49" applyFont="1" applyFill="1" applyBorder="1" applyAlignment="1" applyProtection="1">
      <alignment horizontal="center"/>
      <protection locked="0"/>
    </xf>
    <xf numFmtId="170" fontId="5" fillId="0" borderId="37" xfId="49" applyNumberFormat="1" applyFont="1" applyFill="1" applyBorder="1" applyAlignment="1" applyProtection="1">
      <alignment horizontal="right"/>
      <protection locked="0"/>
    </xf>
    <xf numFmtId="170" fontId="5" fillId="0" borderId="41" xfId="49" applyNumberFormat="1" applyFont="1" applyFill="1" applyBorder="1" applyAlignment="1" applyProtection="1">
      <alignment horizontal="right"/>
      <protection locked="0"/>
    </xf>
    <xf numFmtId="170" fontId="5" fillId="0" borderId="38" xfId="49" applyNumberFormat="1" applyFont="1" applyFill="1" applyBorder="1" applyAlignment="1" applyProtection="1">
      <alignment horizontal="right"/>
      <protection locked="0"/>
    </xf>
    <xf numFmtId="0" fontId="5" fillId="0" borderId="41" xfId="49" applyFont="1" applyFill="1" applyBorder="1" applyAlignment="1" applyProtection="1">
      <alignment horizontal="center"/>
      <protection locked="0"/>
    </xf>
    <xf numFmtId="3" fontId="5" fillId="0" borderId="19" xfId="49" applyNumberFormat="1" applyFont="1" applyBorder="1" applyAlignment="1" applyProtection="1">
      <alignment horizontal="right"/>
      <protection/>
    </xf>
    <xf numFmtId="3" fontId="5" fillId="0" borderId="14" xfId="49" applyNumberFormat="1" applyFont="1" applyBorder="1" applyAlignment="1" applyProtection="1">
      <alignment horizontal="right"/>
      <protection/>
    </xf>
    <xf numFmtId="3" fontId="5" fillId="0" borderId="35" xfId="49" applyNumberFormat="1" applyFont="1" applyBorder="1" applyAlignment="1" applyProtection="1">
      <alignment horizontal="right"/>
      <protection/>
    </xf>
    <xf numFmtId="3" fontId="3" fillId="0" borderId="35" xfId="49" applyNumberFormat="1" applyFont="1" applyFill="1" applyBorder="1" applyAlignment="1" applyProtection="1">
      <alignment/>
      <protection/>
    </xf>
    <xf numFmtId="3" fontId="5" fillId="0" borderId="40" xfId="49" applyNumberFormat="1" applyFont="1" applyBorder="1" applyAlignment="1" applyProtection="1">
      <alignment horizontal="right"/>
      <protection locked="0"/>
    </xf>
    <xf numFmtId="3" fontId="5" fillId="0" borderId="41" xfId="49" applyNumberFormat="1" applyFont="1" applyFill="1" applyBorder="1" applyAlignment="1" applyProtection="1">
      <alignment horizontal="right"/>
      <protection locked="0"/>
    </xf>
    <xf numFmtId="3" fontId="5" fillId="0" borderId="37" xfId="49" applyNumberFormat="1" applyFont="1" applyFill="1" applyBorder="1" applyAlignment="1" applyProtection="1">
      <alignment horizontal="right"/>
      <protection locked="0"/>
    </xf>
    <xf numFmtId="3" fontId="5" fillId="0" borderId="38" xfId="49" applyNumberFormat="1" applyFont="1" applyFill="1" applyBorder="1" applyAlignment="1" applyProtection="1">
      <alignment horizontal="right"/>
      <protection locked="0"/>
    </xf>
    <xf numFmtId="0" fontId="0" fillId="0" borderId="35" xfId="0" applyBorder="1" applyAlignment="1" applyProtection="1">
      <alignment/>
      <protection locked="0"/>
    </xf>
    <xf numFmtId="0" fontId="0" fillId="0" borderId="38" xfId="0" applyBorder="1" applyAlignment="1" applyProtection="1">
      <alignment/>
      <protection locked="0"/>
    </xf>
    <xf numFmtId="3" fontId="5" fillId="0" borderId="19" xfId="49" applyNumberFormat="1" applyFont="1" applyBorder="1" applyAlignment="1" applyProtection="1">
      <alignment horizontal="right"/>
      <protection locked="0"/>
    </xf>
    <xf numFmtId="3" fontId="5" fillId="0" borderId="35" xfId="49" applyNumberFormat="1" applyFont="1" applyBorder="1" applyAlignment="1" applyProtection="1">
      <alignment horizontal="right"/>
      <protection locked="0"/>
    </xf>
    <xf numFmtId="0" fontId="5" fillId="0" borderId="19" xfId="49" applyFont="1" applyFill="1" applyBorder="1" applyAlignment="1" applyProtection="1">
      <alignment/>
      <protection/>
    </xf>
    <xf numFmtId="9" fontId="3" fillId="0" borderId="19" xfId="59" applyFont="1" applyFill="1" applyBorder="1" applyAlignment="1" applyProtection="1">
      <alignment/>
      <protection/>
    </xf>
    <xf numFmtId="3" fontId="5" fillId="0" borderId="35" xfId="49" applyNumberFormat="1" applyFont="1" applyFill="1" applyBorder="1" applyAlignment="1" applyProtection="1">
      <alignment/>
      <protection/>
    </xf>
    <xf numFmtId="0" fontId="4" fillId="0" borderId="22" xfId="49" applyFont="1" applyBorder="1" applyAlignment="1" applyProtection="1">
      <alignment/>
      <protection locked="0"/>
    </xf>
    <xf numFmtId="3" fontId="5" fillId="0" borderId="22" xfId="49" applyNumberFormat="1" applyFont="1" applyBorder="1" applyAlignment="1" applyProtection="1">
      <alignment horizontal="right"/>
      <protection locked="0"/>
    </xf>
    <xf numFmtId="3" fontId="5" fillId="0" borderId="37" xfId="49" applyNumberFormat="1" applyFont="1" applyBorder="1" applyAlignment="1" applyProtection="1">
      <alignment horizontal="right"/>
      <protection locked="0"/>
    </xf>
    <xf numFmtId="3" fontId="5" fillId="0" borderId="38" xfId="49" applyNumberFormat="1" applyFont="1" applyBorder="1" applyAlignment="1" applyProtection="1">
      <alignment horizontal="right"/>
      <protection locked="0"/>
    </xf>
    <xf numFmtId="3" fontId="3" fillId="0" borderId="39" xfId="49" applyNumberFormat="1" applyFont="1" applyFill="1" applyBorder="1" applyAlignment="1" applyProtection="1">
      <alignment/>
      <protection/>
    </xf>
    <xf numFmtId="170" fontId="5" fillId="0" borderId="49" xfId="49" applyNumberFormat="1" applyFont="1" applyFill="1" applyBorder="1" applyAlignment="1" applyProtection="1">
      <alignment horizontal="right"/>
      <protection locked="0"/>
    </xf>
    <xf numFmtId="0" fontId="5" fillId="0" borderId="40" xfId="49" applyFont="1" applyBorder="1" applyAlignment="1" applyProtection="1">
      <alignment horizontal="center"/>
      <protection locked="0"/>
    </xf>
    <xf numFmtId="3" fontId="5" fillId="0" borderId="50" xfId="49" applyNumberFormat="1" applyFont="1" applyBorder="1" applyAlignment="1" applyProtection="1">
      <alignment horizontal="right"/>
      <protection/>
    </xf>
    <xf numFmtId="3" fontId="5" fillId="0" borderId="40" xfId="49" applyNumberFormat="1" applyFont="1" applyBorder="1" applyAlignment="1" applyProtection="1">
      <alignment horizontal="right"/>
      <protection/>
    </xf>
    <xf numFmtId="3" fontId="5" fillId="0" borderId="49" xfId="49" applyNumberFormat="1" applyFont="1" applyBorder="1" applyAlignment="1" applyProtection="1">
      <alignment horizontal="right"/>
      <protection/>
    </xf>
    <xf numFmtId="3" fontId="5" fillId="0" borderId="49" xfId="49" applyNumberFormat="1" applyFont="1" applyFill="1" applyBorder="1" applyAlignment="1" applyProtection="1">
      <alignment/>
      <protection/>
    </xf>
    <xf numFmtId="0" fontId="5" fillId="0" borderId="49" xfId="49" applyFont="1" applyFill="1" applyBorder="1" applyAlignment="1" applyProtection="1">
      <alignment horizontal="center"/>
      <protection locked="0"/>
    </xf>
    <xf numFmtId="0" fontId="5" fillId="0" borderId="14" xfId="49" applyFont="1" applyFill="1" applyBorder="1" applyAlignment="1" applyProtection="1">
      <alignment horizontal="center"/>
      <protection locked="0"/>
    </xf>
    <xf numFmtId="0" fontId="5" fillId="0" borderId="50" xfId="49" applyFont="1" applyFill="1" applyBorder="1" applyAlignment="1" applyProtection="1">
      <alignment horizontal="center"/>
      <protection locked="0"/>
    </xf>
    <xf numFmtId="3" fontId="5" fillId="0" borderId="51" xfId="49" applyNumberFormat="1" applyFont="1" applyBorder="1" applyAlignment="1" applyProtection="1">
      <alignment horizontal="right"/>
      <protection/>
    </xf>
    <xf numFmtId="0" fontId="3" fillId="0" borderId="52" xfId="49" applyNumberFormat="1" applyFont="1" applyFill="1" applyBorder="1" applyAlignment="1" applyProtection="1">
      <alignment horizontal="center"/>
      <protection locked="0"/>
    </xf>
    <xf numFmtId="3" fontId="3" fillId="0" borderId="52" xfId="49" applyNumberFormat="1" applyFont="1" applyFill="1" applyBorder="1" applyAlignment="1" applyProtection="1">
      <alignment horizontal="right"/>
      <protection locked="0"/>
    </xf>
    <xf numFmtId="3" fontId="3" fillId="0" borderId="52" xfId="49" applyNumberFormat="1" applyFont="1" applyBorder="1" applyAlignment="1" applyProtection="1">
      <alignment horizontal="center"/>
      <protection/>
    </xf>
    <xf numFmtId="0" fontId="3" fillId="0" borderId="52" xfId="49" applyFont="1" applyFill="1" applyBorder="1" applyAlignment="1" applyProtection="1">
      <alignment horizontal="center"/>
      <protection/>
    </xf>
    <xf numFmtId="0" fontId="5" fillId="0" borderId="37" xfId="0" applyFont="1" applyBorder="1" applyAlignment="1" applyProtection="1">
      <alignment/>
      <protection/>
    </xf>
    <xf numFmtId="0" fontId="3" fillId="0" borderId="37" xfId="49" applyFont="1" applyFill="1" applyBorder="1" applyAlignment="1" applyProtection="1">
      <alignment horizontal="center"/>
      <protection/>
    </xf>
    <xf numFmtId="3" fontId="5" fillId="0" borderId="49" xfId="49" applyNumberFormat="1" applyFont="1" applyFill="1" applyBorder="1" applyAlignment="1" applyProtection="1">
      <alignment horizontal="right"/>
      <protection locked="0"/>
    </xf>
    <xf numFmtId="1" fontId="5" fillId="0" borderId="41" xfId="49" applyNumberFormat="1" applyFont="1" applyFill="1" applyBorder="1" applyAlignment="1" applyProtection="1">
      <alignment horizontal="center"/>
      <protection locked="0"/>
    </xf>
    <xf numFmtId="1" fontId="5" fillId="0" borderId="49" xfId="49" applyNumberFormat="1" applyFont="1" applyFill="1" applyBorder="1" applyAlignment="1" applyProtection="1">
      <alignment horizontal="center"/>
      <protection locked="0"/>
    </xf>
    <xf numFmtId="3" fontId="5" fillId="0" borderId="14" xfId="49" applyNumberFormat="1" applyFont="1" applyFill="1" applyBorder="1" applyAlignment="1" applyProtection="1">
      <alignment/>
      <protection/>
    </xf>
    <xf numFmtId="3" fontId="2" fillId="0" borderId="38" xfId="49" applyNumberFormat="1" applyFont="1" applyBorder="1" applyAlignment="1" applyProtection="1">
      <alignment horizontal="right"/>
      <protection/>
    </xf>
    <xf numFmtId="0" fontId="4" fillId="0" borderId="50" xfId="49" applyFont="1" applyFill="1" applyBorder="1" applyAlignment="1" applyProtection="1">
      <alignment/>
      <protection locked="0"/>
    </xf>
    <xf numFmtId="0" fontId="5" fillId="0" borderId="49" xfId="49" applyFont="1" applyBorder="1" applyAlignment="1" applyProtection="1">
      <alignment horizontal="center"/>
      <protection locked="0"/>
    </xf>
    <xf numFmtId="3" fontId="5" fillId="0" borderId="35" xfId="49" applyNumberFormat="1" applyFont="1" applyFill="1" applyBorder="1" applyAlignment="1" applyProtection="1">
      <alignment horizontal="right"/>
      <protection locked="0"/>
    </xf>
    <xf numFmtId="0" fontId="3" fillId="0" borderId="22" xfId="49" applyFont="1" applyBorder="1" applyAlignment="1" applyProtection="1">
      <alignment horizontal="center"/>
      <protection locked="0"/>
    </xf>
    <xf numFmtId="3" fontId="3" fillId="0" borderId="22" xfId="49" applyNumberFormat="1" applyFont="1" applyBorder="1" applyAlignment="1" applyProtection="1">
      <alignment horizontal="right"/>
      <protection locked="0"/>
    </xf>
    <xf numFmtId="3" fontId="3" fillId="0" borderId="39" xfId="49" applyNumberFormat="1" applyFont="1" applyBorder="1" applyAlignment="1" applyProtection="1">
      <alignment/>
      <protection/>
    </xf>
    <xf numFmtId="0" fontId="3" fillId="0" borderId="41" xfId="49" applyFont="1" applyBorder="1" applyAlignment="1" applyProtection="1">
      <alignment horizontal="center"/>
      <protection locked="0"/>
    </xf>
    <xf numFmtId="0" fontId="5" fillId="0" borderId="19" xfId="49" applyFont="1" applyBorder="1" applyAlignment="1" applyProtection="1">
      <alignment/>
      <protection/>
    </xf>
    <xf numFmtId="3" fontId="5" fillId="0" borderId="35" xfId="49" applyNumberFormat="1" applyFont="1" applyBorder="1" applyAlignment="1" applyProtection="1">
      <alignment/>
      <protection/>
    </xf>
    <xf numFmtId="0" fontId="5" fillId="0" borderId="37" xfId="49" applyFont="1" applyBorder="1" applyAlignment="1" applyProtection="1">
      <alignment/>
      <protection/>
    </xf>
    <xf numFmtId="3" fontId="5" fillId="0" borderId="41" xfId="49" applyNumberFormat="1" applyFont="1" applyBorder="1" applyAlignment="1" applyProtection="1">
      <alignment/>
      <protection/>
    </xf>
    <xf numFmtId="3" fontId="5" fillId="0" borderId="37" xfId="49" applyNumberFormat="1" applyFont="1" applyBorder="1" applyAlignment="1" applyProtection="1">
      <alignment/>
      <protection/>
    </xf>
    <xf numFmtId="3" fontId="5" fillId="0" borderId="38" xfId="49" applyNumberFormat="1" applyFont="1" applyBorder="1" applyAlignment="1" applyProtection="1">
      <alignment/>
      <protection/>
    </xf>
    <xf numFmtId="3" fontId="3" fillId="0" borderId="37" xfId="49" applyNumberFormat="1" applyFont="1" applyBorder="1" applyAlignment="1" applyProtection="1">
      <alignment/>
      <protection/>
    </xf>
    <xf numFmtId="0" fontId="4" fillId="0" borderId="14" xfId="49" applyFont="1" applyBorder="1" applyAlignment="1" applyProtection="1">
      <alignment/>
      <protection locked="0"/>
    </xf>
    <xf numFmtId="0" fontId="0" fillId="0" borderId="53" xfId="0" applyBorder="1" applyAlignment="1">
      <alignment/>
    </xf>
    <xf numFmtId="3" fontId="5" fillId="0" borderId="19" xfId="49" applyNumberFormat="1" applyFont="1" applyBorder="1" applyAlignment="1" applyProtection="1">
      <alignment/>
      <protection/>
    </xf>
    <xf numFmtId="3" fontId="5" fillId="0" borderId="40" xfId="49" applyNumberFormat="1" applyFont="1" applyFill="1" applyBorder="1" applyAlignment="1" applyProtection="1">
      <alignment horizontal="right"/>
      <protection/>
    </xf>
    <xf numFmtId="0" fontId="0" fillId="0" borderId="13" xfId="0" applyBorder="1" applyAlignment="1">
      <alignment/>
    </xf>
    <xf numFmtId="3" fontId="0" fillId="0" borderId="0" xfId="0" applyNumberFormat="1" applyBorder="1" applyAlignment="1" applyProtection="1">
      <alignment horizontal="right"/>
      <protection locked="0"/>
    </xf>
    <xf numFmtId="0" fontId="0" fillId="0" borderId="37" xfId="0" applyBorder="1" applyAlignment="1" applyProtection="1">
      <alignment/>
      <protection locked="0"/>
    </xf>
    <xf numFmtId="0" fontId="0" fillId="0" borderId="40" xfId="0" applyBorder="1" applyAlignment="1" applyProtection="1">
      <alignment/>
      <protection locked="0"/>
    </xf>
    <xf numFmtId="3" fontId="7" fillId="0" borderId="40" xfId="0" applyNumberFormat="1" applyFont="1" applyBorder="1" applyAlignment="1" applyProtection="1">
      <alignment/>
      <protection/>
    </xf>
    <xf numFmtId="0" fontId="7" fillId="0" borderId="40" xfId="0" applyFont="1" applyBorder="1" applyAlignment="1" applyProtection="1">
      <alignment/>
      <protection/>
    </xf>
    <xf numFmtId="0" fontId="2" fillId="0" borderId="14" xfId="49" applyFont="1" applyBorder="1" applyAlignment="1" applyProtection="1">
      <alignment/>
      <protection locked="0"/>
    </xf>
    <xf numFmtId="0" fontId="2" fillId="0" borderId="14" xfId="49" applyFont="1" applyFill="1" applyBorder="1" applyAlignment="1" applyProtection="1">
      <alignment/>
      <protection locked="0"/>
    </xf>
    <xf numFmtId="3" fontId="2" fillId="33" borderId="54" xfId="49" applyNumberFormat="1" applyFont="1" applyFill="1" applyBorder="1" applyAlignment="1" applyProtection="1">
      <alignment/>
      <protection/>
    </xf>
    <xf numFmtId="170" fontId="5" fillId="0" borderId="21" xfId="49" applyNumberFormat="1" applyFont="1" applyFill="1" applyBorder="1" applyAlignment="1" applyProtection="1">
      <alignment horizontal="right"/>
      <protection locked="0"/>
    </xf>
    <xf numFmtId="9" fontId="3" fillId="0" borderId="40" xfId="59" applyFont="1" applyFill="1" applyBorder="1" applyAlignment="1" applyProtection="1">
      <alignment/>
      <protection/>
    </xf>
    <xf numFmtId="0" fontId="5" fillId="0" borderId="40" xfId="49" applyFont="1" applyBorder="1" applyAlignment="1" applyProtection="1">
      <alignment/>
      <protection/>
    </xf>
    <xf numFmtId="0" fontId="4" fillId="0" borderId="0" xfId="49" applyFont="1" applyFill="1" applyBorder="1" applyAlignment="1" applyProtection="1">
      <alignment horizontal="left"/>
      <protection locked="0"/>
    </xf>
    <xf numFmtId="3" fontId="5" fillId="0" borderId="40" xfId="49" applyNumberFormat="1" applyFont="1" applyBorder="1" applyAlignment="1" applyProtection="1">
      <alignment/>
      <protection/>
    </xf>
    <xf numFmtId="0" fontId="13" fillId="0" borderId="0" xfId="47" applyFont="1">
      <alignment/>
      <protection/>
    </xf>
    <xf numFmtId="0" fontId="13" fillId="0" borderId="0" xfId="49" applyFont="1" applyBorder="1" applyAlignment="1" applyProtection="1">
      <alignment horizontal="left"/>
      <protection/>
    </xf>
    <xf numFmtId="0" fontId="1" fillId="0" borderId="0" xfId="49" applyFill="1" applyAlignment="1">
      <alignment/>
      <protection/>
    </xf>
    <xf numFmtId="0" fontId="0" fillId="0" borderId="0" xfId="0" applyFill="1" applyAlignment="1">
      <alignment/>
    </xf>
    <xf numFmtId="3" fontId="2" fillId="0" borderId="0" xfId="49" applyNumberFormat="1" applyFont="1" applyFill="1" applyBorder="1" applyAlignment="1" applyProtection="1">
      <alignment/>
      <protection/>
    </xf>
    <xf numFmtId="0" fontId="7" fillId="0" borderId="0" xfId="0" applyFont="1" applyBorder="1" applyAlignment="1" applyProtection="1">
      <alignment/>
      <protection/>
    </xf>
    <xf numFmtId="0" fontId="5" fillId="0" borderId="0" xfId="49" applyFont="1" applyFill="1" applyBorder="1" applyAlignment="1" applyProtection="1">
      <alignment/>
      <protection/>
    </xf>
    <xf numFmtId="9" fontId="3" fillId="0" borderId="0" xfId="59" applyFont="1" applyFill="1" applyBorder="1" applyAlignment="1" applyProtection="1">
      <alignment/>
      <protection/>
    </xf>
    <xf numFmtId="0" fontId="5" fillId="0" borderId="0" xfId="0" applyFont="1" applyBorder="1" applyAlignment="1" applyProtection="1">
      <alignment/>
      <protection/>
    </xf>
    <xf numFmtId="9" fontId="3" fillId="0" borderId="32" xfId="59" applyFont="1" applyFill="1" applyBorder="1" applyAlignment="1" applyProtection="1">
      <alignment/>
      <protection/>
    </xf>
    <xf numFmtId="3" fontId="5" fillId="0" borderId="32" xfId="49" applyNumberFormat="1" applyFont="1" applyFill="1" applyBorder="1" applyAlignment="1" applyProtection="1">
      <alignment/>
      <protection/>
    </xf>
    <xf numFmtId="0" fontId="5" fillId="0" borderId="0" xfId="49" applyFont="1" applyBorder="1" applyAlignment="1" applyProtection="1">
      <alignment/>
      <protection/>
    </xf>
    <xf numFmtId="3" fontId="5" fillId="0" borderId="0" xfId="49" applyNumberFormat="1" applyFont="1" applyBorder="1" applyAlignment="1" applyProtection="1">
      <alignment/>
      <protection/>
    </xf>
    <xf numFmtId="3" fontId="3" fillId="0" borderId="43" xfId="49" applyNumberFormat="1" applyFont="1" applyBorder="1" applyAlignment="1" applyProtection="1">
      <alignment/>
      <protection/>
    </xf>
    <xf numFmtId="0" fontId="5" fillId="0" borderId="32" xfId="49" applyFont="1" applyBorder="1" applyAlignment="1" applyProtection="1">
      <alignment/>
      <protection/>
    </xf>
    <xf numFmtId="3" fontId="5" fillId="0" borderId="32" xfId="49" applyNumberFormat="1" applyFont="1" applyBorder="1" applyAlignment="1" applyProtection="1">
      <alignment/>
      <protection/>
    </xf>
    <xf numFmtId="3" fontId="2" fillId="33" borderId="22" xfId="49" applyNumberFormat="1" applyFont="1" applyFill="1" applyBorder="1" applyAlignment="1" applyProtection="1">
      <alignment/>
      <protection/>
    </xf>
    <xf numFmtId="0" fontId="0" fillId="0" borderId="0" xfId="0" applyBorder="1" applyAlignment="1">
      <alignment/>
    </xf>
    <xf numFmtId="3" fontId="3" fillId="33" borderId="22" xfId="49" applyNumberFormat="1" applyFont="1" applyFill="1" applyBorder="1" applyAlignment="1" applyProtection="1">
      <alignment/>
      <protection/>
    </xf>
    <xf numFmtId="3" fontId="5" fillId="0" borderId="51" xfId="49" applyNumberFormat="1" applyFont="1" applyFill="1" applyBorder="1" applyAlignment="1" applyProtection="1">
      <alignment/>
      <protection/>
    </xf>
    <xf numFmtId="3" fontId="5" fillId="0" borderId="43" xfId="49" applyNumberFormat="1" applyFont="1" applyFill="1" applyBorder="1" applyAlignment="1" applyProtection="1">
      <alignment/>
      <protection/>
    </xf>
    <xf numFmtId="3" fontId="3" fillId="0" borderId="0" xfId="49" applyNumberFormat="1" applyFont="1" applyFill="1" applyBorder="1" applyAlignment="1" applyProtection="1">
      <alignment/>
      <protection/>
    </xf>
    <xf numFmtId="3" fontId="3" fillId="0" borderId="0" xfId="0" applyNumberFormat="1" applyFont="1" applyBorder="1" applyAlignment="1" applyProtection="1">
      <alignment/>
      <protection/>
    </xf>
    <xf numFmtId="3" fontId="3" fillId="0" borderId="39" xfId="0" applyNumberFormat="1" applyFont="1" applyBorder="1" applyAlignment="1" applyProtection="1">
      <alignment/>
      <protection/>
    </xf>
    <xf numFmtId="3" fontId="2" fillId="0" borderId="43" xfId="49" applyNumberFormat="1" applyFont="1" applyBorder="1" applyAlignment="1" applyProtection="1">
      <alignment horizontal="right"/>
      <protection/>
    </xf>
    <xf numFmtId="3" fontId="2" fillId="0" borderId="39" xfId="49" applyNumberFormat="1" applyFont="1" applyBorder="1" applyAlignment="1" applyProtection="1">
      <alignment horizontal="right"/>
      <protection/>
    </xf>
    <xf numFmtId="3" fontId="3" fillId="0" borderId="32" xfId="49" applyNumberFormat="1" applyFont="1" applyBorder="1" applyAlignment="1" applyProtection="1">
      <alignment/>
      <protection/>
    </xf>
    <xf numFmtId="3" fontId="3" fillId="0" borderId="46" xfId="49" applyNumberFormat="1" applyFont="1" applyBorder="1" applyAlignment="1" applyProtection="1">
      <alignment/>
      <protection/>
    </xf>
    <xf numFmtId="3" fontId="3" fillId="0" borderId="32" xfId="49" applyNumberFormat="1" applyFont="1" applyFill="1" applyBorder="1" applyAlignment="1" applyProtection="1">
      <alignment/>
      <protection/>
    </xf>
    <xf numFmtId="3" fontId="2" fillId="0" borderId="32" xfId="49" applyNumberFormat="1" applyFont="1" applyFill="1" applyBorder="1" applyAlignment="1" applyProtection="1">
      <alignment/>
      <protection/>
    </xf>
    <xf numFmtId="3" fontId="2" fillId="0" borderId="32" xfId="49" applyNumberFormat="1" applyFont="1" applyBorder="1" applyAlignment="1" applyProtection="1">
      <alignment horizontal="right"/>
      <protection/>
    </xf>
    <xf numFmtId="3" fontId="5" fillId="0" borderId="0" xfId="49" applyNumberFormat="1" applyFont="1" applyBorder="1" applyAlignment="1" applyProtection="1">
      <alignment horizontal="left"/>
      <protection locked="0"/>
    </xf>
    <xf numFmtId="0" fontId="22" fillId="0" borderId="0" xfId="0" applyFont="1" applyAlignment="1" applyProtection="1">
      <alignment/>
      <protection locked="0"/>
    </xf>
    <xf numFmtId="0" fontId="3" fillId="0" borderId="10" xfId="49" applyNumberFormat="1" applyFont="1" applyFill="1" applyBorder="1" applyAlignment="1" applyProtection="1">
      <alignment horizontal="center" wrapText="1"/>
      <protection locked="0"/>
    </xf>
    <xf numFmtId="0" fontId="3" fillId="0" borderId="40" xfId="49" applyNumberFormat="1" applyFont="1" applyFill="1" applyBorder="1" applyAlignment="1" applyProtection="1">
      <alignment horizontal="center" wrapText="1"/>
      <protection locked="0"/>
    </xf>
    <xf numFmtId="3" fontId="5" fillId="0" borderId="39" xfId="0" applyNumberFormat="1" applyFont="1" applyBorder="1" applyAlignment="1" applyProtection="1">
      <alignment/>
      <protection locked="0"/>
    </xf>
    <xf numFmtId="3" fontId="5" fillId="0" borderId="0" xfId="0" applyNumberFormat="1" applyFont="1" applyAlignment="1" applyProtection="1">
      <alignment/>
      <protection locked="0"/>
    </xf>
    <xf numFmtId="3" fontId="5" fillId="0" borderId="13" xfId="0" applyNumberFormat="1" applyFont="1" applyBorder="1" applyAlignment="1" applyProtection="1">
      <alignment/>
      <protection locked="0"/>
    </xf>
    <xf numFmtId="0" fontId="7" fillId="0" borderId="0" xfId="0" applyFont="1" applyAlignment="1" applyProtection="1">
      <alignment/>
      <protection locked="0"/>
    </xf>
    <xf numFmtId="3" fontId="3" fillId="33" borderId="10" xfId="49" applyNumberFormat="1" applyFont="1" applyFill="1" applyBorder="1" applyAlignment="1" applyProtection="1">
      <alignment/>
      <protection/>
    </xf>
    <xf numFmtId="3" fontId="3" fillId="0" borderId="30" xfId="50" applyNumberFormat="1" applyFont="1" applyBorder="1" applyProtection="1">
      <alignment/>
      <protection/>
    </xf>
    <xf numFmtId="3" fontId="3" fillId="0" borderId="11" xfId="50" applyNumberFormat="1" applyFont="1" applyBorder="1" applyProtection="1">
      <alignment/>
      <protection/>
    </xf>
    <xf numFmtId="170" fontId="3" fillId="0" borderId="15" xfId="0" applyNumberFormat="1" applyFont="1" applyBorder="1" applyAlignment="1" applyProtection="1">
      <alignment horizontal="right"/>
      <protection/>
    </xf>
    <xf numFmtId="170" fontId="5" fillId="0" borderId="45" xfId="0" applyNumberFormat="1" applyFont="1" applyBorder="1" applyAlignment="1" applyProtection="1">
      <alignment horizontal="right"/>
      <protection/>
    </xf>
    <xf numFmtId="170" fontId="3" fillId="0" borderId="45" xfId="0" applyNumberFormat="1" applyFont="1" applyBorder="1" applyAlignment="1" applyProtection="1">
      <alignment horizontal="right"/>
      <protection/>
    </xf>
    <xf numFmtId="170" fontId="5" fillId="0" borderId="55" xfId="0" applyNumberFormat="1" applyFont="1" applyBorder="1" applyAlignment="1" applyProtection="1">
      <alignment horizontal="right"/>
      <protection/>
    </xf>
    <xf numFmtId="0" fontId="5" fillId="0" borderId="0" xfId="50" applyFont="1" applyProtection="1">
      <alignment/>
      <protection/>
    </xf>
    <xf numFmtId="0" fontId="4" fillId="0" borderId="19" xfId="49" applyFont="1" applyBorder="1" applyAlignment="1" applyProtection="1">
      <alignment/>
      <protection locked="0"/>
    </xf>
    <xf numFmtId="0" fontId="4" fillId="0" borderId="56" xfId="49" applyFont="1" applyBorder="1" applyAlignment="1" applyProtection="1">
      <alignment/>
      <protection locked="0"/>
    </xf>
    <xf numFmtId="0" fontId="4" fillId="0" borderId="53" xfId="49" applyFont="1" applyBorder="1" applyAlignment="1" applyProtection="1">
      <alignment/>
      <protection locked="0"/>
    </xf>
    <xf numFmtId="0" fontId="5" fillId="0" borderId="0" xfId="49" applyFont="1" applyFill="1" applyBorder="1" applyAlignment="1" applyProtection="1">
      <alignment horizontal="left"/>
      <protection locked="0"/>
    </xf>
    <xf numFmtId="0" fontId="4" fillId="0" borderId="0" xfId="49" applyFont="1" applyFill="1" applyBorder="1" applyProtection="1">
      <alignment/>
      <protection locked="0"/>
    </xf>
    <xf numFmtId="49" fontId="2" fillId="33" borderId="22" xfId="49" applyNumberFormat="1" applyFont="1" applyFill="1" applyBorder="1" applyAlignment="1" applyProtection="1">
      <alignment horizontal="center"/>
      <protection/>
    </xf>
    <xf numFmtId="49" fontId="2" fillId="0" borderId="21" xfId="49" applyNumberFormat="1" applyFont="1" applyFill="1" applyBorder="1" applyAlignment="1" applyProtection="1">
      <alignment horizontal="center"/>
      <protection/>
    </xf>
    <xf numFmtId="49" fontId="2" fillId="0" borderId="21" xfId="49" applyNumberFormat="1" applyFont="1" applyBorder="1" applyAlignment="1" applyProtection="1">
      <alignment horizontal="center"/>
      <protection/>
    </xf>
    <xf numFmtId="49" fontId="2" fillId="0" borderId="0" xfId="49" applyNumberFormat="1" applyFont="1" applyBorder="1" applyAlignment="1" applyProtection="1">
      <alignment horizontal="center"/>
      <protection/>
    </xf>
    <xf numFmtId="49" fontId="2" fillId="33" borderId="21" xfId="49" applyNumberFormat="1" applyFont="1" applyFill="1" applyBorder="1" applyAlignment="1" applyProtection="1">
      <alignment horizontal="center"/>
      <protection/>
    </xf>
    <xf numFmtId="49" fontId="2" fillId="33" borderId="21" xfId="49" applyNumberFormat="1" applyFont="1" applyFill="1" applyBorder="1" applyAlignment="1" applyProtection="1">
      <alignment horizontal="right"/>
      <protection/>
    </xf>
    <xf numFmtId="49" fontId="2" fillId="0" borderId="0" xfId="49" applyNumberFormat="1" applyFont="1" applyFill="1" applyBorder="1" applyAlignment="1" applyProtection="1">
      <alignment horizontal="right"/>
      <protection/>
    </xf>
    <xf numFmtId="49" fontId="2" fillId="0" borderId="0" xfId="0" applyNumberFormat="1" applyFont="1" applyAlignment="1" applyProtection="1">
      <alignment horizontal="center"/>
      <protection/>
    </xf>
    <xf numFmtId="49" fontId="0" fillId="0" borderId="21" xfId="0" applyNumberFormat="1" applyBorder="1" applyAlignment="1" applyProtection="1">
      <alignment/>
      <protection/>
    </xf>
    <xf numFmtId="49" fontId="0" fillId="0" borderId="0" xfId="0" applyNumberFormat="1" applyBorder="1" applyAlignment="1" applyProtection="1">
      <alignment/>
      <protection/>
    </xf>
    <xf numFmtId="49" fontId="23" fillId="0" borderId="0" xfId="0" applyNumberFormat="1" applyFont="1" applyAlignment="1">
      <alignment/>
    </xf>
    <xf numFmtId="49" fontId="2" fillId="0" borderId="0" xfId="49" applyNumberFormat="1" applyFont="1" applyAlignment="1" applyProtection="1">
      <alignment horizontal="center"/>
      <protection locked="0"/>
    </xf>
    <xf numFmtId="0" fontId="4" fillId="0" borderId="0" xfId="49" applyFont="1" applyBorder="1" applyAlignment="1" applyProtection="1">
      <alignment horizontal="right"/>
      <protection/>
    </xf>
    <xf numFmtId="0" fontId="9" fillId="0" borderId="12" xfId="0" applyFont="1" applyBorder="1" applyAlignment="1" applyProtection="1">
      <alignment horizontal="right"/>
      <protection/>
    </xf>
    <xf numFmtId="0" fontId="3" fillId="0" borderId="12" xfId="0" applyFont="1" applyBorder="1" applyAlignment="1" applyProtection="1">
      <alignment horizontal="right"/>
      <protection/>
    </xf>
    <xf numFmtId="3" fontId="2" fillId="0" borderId="15" xfId="50" applyNumberFormat="1" applyFont="1" applyBorder="1" applyProtection="1">
      <alignment/>
      <protection/>
    </xf>
    <xf numFmtId="0" fontId="13" fillId="0" borderId="0" xfId="50" applyFont="1" applyProtection="1">
      <alignment/>
      <protection/>
    </xf>
    <xf numFmtId="0" fontId="2" fillId="0" borderId="0" xfId="50" applyFont="1" applyAlignment="1" applyProtection="1">
      <alignment horizontal="right"/>
      <protection/>
    </xf>
    <xf numFmtId="0" fontId="2" fillId="0" borderId="57" xfId="50" applyFont="1" applyBorder="1" applyProtection="1">
      <alignment/>
      <protection/>
    </xf>
    <xf numFmtId="0" fontId="3" fillId="0" borderId="33" xfId="50" applyFont="1" applyBorder="1" applyProtection="1">
      <alignment/>
      <protection/>
    </xf>
    <xf numFmtId="0" fontId="2" fillId="0" borderId="44" xfId="50" applyFont="1" applyBorder="1" applyProtection="1">
      <alignment/>
      <protection/>
    </xf>
    <xf numFmtId="0" fontId="2" fillId="0" borderId="58" xfId="50" applyFont="1" applyBorder="1" applyProtection="1">
      <alignment/>
      <protection/>
    </xf>
    <xf numFmtId="0" fontId="14" fillId="0" borderId="57" xfId="50" applyFont="1" applyBorder="1" applyProtection="1">
      <alignment/>
      <protection/>
    </xf>
    <xf numFmtId="0" fontId="3" fillId="0" borderId="0" xfId="50" applyFont="1" applyProtection="1">
      <alignment/>
      <protection/>
    </xf>
    <xf numFmtId="3" fontId="3" fillId="33" borderId="12" xfId="49" applyNumberFormat="1" applyFont="1" applyFill="1" applyBorder="1" applyAlignment="1" applyProtection="1">
      <alignment/>
      <protection/>
    </xf>
    <xf numFmtId="3" fontId="3" fillId="0" borderId="12" xfId="49" applyNumberFormat="1" applyFont="1" applyFill="1" applyBorder="1" applyAlignment="1" applyProtection="1">
      <alignment/>
      <protection/>
    </xf>
    <xf numFmtId="3" fontId="3" fillId="0" borderId="12" xfId="49" applyNumberFormat="1" applyFont="1" applyBorder="1" applyAlignment="1" applyProtection="1">
      <alignment/>
      <protection/>
    </xf>
    <xf numFmtId="0" fontId="0" fillId="0" borderId="13" xfId="0" applyBorder="1" applyAlignment="1" applyProtection="1">
      <alignment/>
      <protection/>
    </xf>
    <xf numFmtId="0" fontId="4" fillId="0" borderId="13" xfId="49" applyFont="1" applyBorder="1" applyAlignment="1" applyProtection="1">
      <alignment/>
      <protection/>
    </xf>
    <xf numFmtId="0" fontId="4" fillId="33" borderId="12" xfId="49" applyFont="1" applyFill="1" applyBorder="1" applyAlignment="1" applyProtection="1">
      <alignment/>
      <protection/>
    </xf>
    <xf numFmtId="0" fontId="0" fillId="33" borderId="12" xfId="0" applyFill="1" applyBorder="1" applyAlignment="1" applyProtection="1">
      <alignment/>
      <protection/>
    </xf>
    <xf numFmtId="0" fontId="9" fillId="0" borderId="12" xfId="0" applyFont="1" applyFill="1" applyBorder="1" applyAlignment="1" applyProtection="1">
      <alignment horizontal="right"/>
      <protection/>
    </xf>
    <xf numFmtId="0" fontId="3" fillId="0" borderId="12" xfId="0" applyFont="1" applyFill="1" applyBorder="1" applyAlignment="1" applyProtection="1">
      <alignment horizontal="right"/>
      <protection/>
    </xf>
    <xf numFmtId="170" fontId="3" fillId="0" borderId="10" xfId="49" applyNumberFormat="1" applyFont="1" applyBorder="1" applyAlignment="1" applyProtection="1">
      <alignment horizontal="right"/>
      <protection/>
    </xf>
    <xf numFmtId="49" fontId="14" fillId="0" borderId="0" xfId="0" applyNumberFormat="1" applyFont="1" applyAlignment="1">
      <alignment/>
    </xf>
    <xf numFmtId="3" fontId="4" fillId="0" borderId="0" xfId="49" applyNumberFormat="1" applyFont="1" applyFill="1" applyBorder="1" applyAlignment="1" applyProtection="1">
      <alignment horizontal="right"/>
      <protection/>
    </xf>
    <xf numFmtId="0" fontId="4" fillId="0" borderId="0" xfId="49" applyFont="1" applyFill="1" applyBorder="1" applyAlignment="1" applyProtection="1">
      <alignment horizontal="center"/>
      <protection/>
    </xf>
    <xf numFmtId="3" fontId="3" fillId="0" borderId="21" xfId="49" applyNumberFormat="1" applyFont="1" applyFill="1" applyBorder="1" applyAlignment="1" applyProtection="1">
      <alignment horizontal="right"/>
      <protection/>
    </xf>
    <xf numFmtId="3" fontId="3" fillId="0" borderId="21" xfId="0" applyNumberFormat="1" applyFont="1" applyBorder="1" applyAlignment="1" applyProtection="1">
      <alignment/>
      <protection/>
    </xf>
    <xf numFmtId="0" fontId="1" fillId="0" borderId="0" xfId="49" applyAlignment="1" applyProtection="1">
      <alignment/>
      <protection/>
    </xf>
    <xf numFmtId="3" fontId="2" fillId="33" borderId="16" xfId="49" applyNumberFormat="1" applyFont="1" applyFill="1" applyBorder="1" applyAlignment="1" applyProtection="1">
      <alignment/>
      <protection/>
    </xf>
    <xf numFmtId="0" fontId="2" fillId="0" borderId="0" xfId="49" applyFont="1" applyFill="1" applyBorder="1" applyAlignment="1" applyProtection="1">
      <alignment horizontal="center"/>
      <protection/>
    </xf>
    <xf numFmtId="0" fontId="4" fillId="0" borderId="0" xfId="49" applyFont="1" applyAlignment="1" applyProtection="1">
      <alignment/>
      <protection/>
    </xf>
    <xf numFmtId="3" fontId="2" fillId="0" borderId="21" xfId="49" applyNumberFormat="1" applyFont="1" applyBorder="1" applyAlignment="1" applyProtection="1">
      <alignment horizontal="right"/>
      <protection/>
    </xf>
    <xf numFmtId="0" fontId="2" fillId="0" borderId="0" xfId="49" applyFont="1" applyBorder="1" applyAlignment="1" applyProtection="1">
      <alignment horizontal="center"/>
      <protection/>
    </xf>
    <xf numFmtId="3" fontId="2" fillId="0" borderId="0" xfId="49" applyNumberFormat="1" applyFont="1" applyBorder="1" applyAlignment="1" applyProtection="1">
      <alignment/>
      <protection/>
    </xf>
    <xf numFmtId="3" fontId="4" fillId="0" borderId="0" xfId="49" applyNumberFormat="1" applyFont="1" applyFill="1" applyBorder="1" applyAlignment="1" applyProtection="1">
      <alignment/>
      <protection/>
    </xf>
    <xf numFmtId="3" fontId="2" fillId="33" borderId="36" xfId="49" applyNumberFormat="1" applyFont="1" applyFill="1" applyBorder="1" applyAlignment="1" applyProtection="1">
      <alignment/>
      <protection/>
    </xf>
    <xf numFmtId="3" fontId="4" fillId="0" borderId="0" xfId="49" applyNumberFormat="1" applyFont="1" applyBorder="1" applyAlignment="1" applyProtection="1">
      <alignment horizontal="left"/>
      <protection/>
    </xf>
    <xf numFmtId="3" fontId="2" fillId="0" borderId="0" xfId="49" applyNumberFormat="1" applyFont="1" applyFill="1" applyBorder="1" applyAlignment="1" applyProtection="1">
      <alignment horizontal="center"/>
      <protection/>
    </xf>
    <xf numFmtId="3" fontId="2" fillId="0" borderId="59" xfId="49" applyNumberFormat="1" applyFont="1" applyFill="1" applyBorder="1" applyAlignment="1" applyProtection="1">
      <alignment/>
      <protection/>
    </xf>
    <xf numFmtId="4" fontId="5" fillId="0" borderId="0" xfId="49" applyNumberFormat="1" applyFont="1" applyAlignment="1" applyProtection="1">
      <alignment/>
      <protection/>
    </xf>
    <xf numFmtId="4" fontId="5" fillId="0" borderId="0" xfId="49" applyNumberFormat="1" applyFont="1" applyFill="1" applyBorder="1" applyAlignment="1" applyProtection="1">
      <alignment horizontal="center"/>
      <protection/>
    </xf>
    <xf numFmtId="3" fontId="5" fillId="0" borderId="0" xfId="50" applyNumberFormat="1" applyFont="1">
      <alignment/>
      <protection/>
    </xf>
    <xf numFmtId="3" fontId="3" fillId="0" borderId="10" xfId="0" applyNumberFormat="1" applyFont="1" applyBorder="1" applyAlignment="1" applyProtection="1">
      <alignment/>
      <protection locked="0"/>
    </xf>
    <xf numFmtId="0" fontId="4" fillId="0" borderId="0" xfId="50" applyFont="1" applyProtection="1">
      <alignment/>
      <protection/>
    </xf>
    <xf numFmtId="3" fontId="5" fillId="0" borderId="38" xfId="0" applyNumberFormat="1" applyFont="1" applyBorder="1" applyAlignment="1" applyProtection="1">
      <alignment/>
      <protection locked="0"/>
    </xf>
    <xf numFmtId="0" fontId="4" fillId="0" borderId="0" xfId="48" applyFont="1" applyBorder="1" applyAlignment="1">
      <alignment horizontal="left"/>
      <protection/>
    </xf>
    <xf numFmtId="0" fontId="4" fillId="0" borderId="0" xfId="50" applyFont="1" applyAlignment="1" applyProtection="1">
      <alignment horizontal="left"/>
      <protection/>
    </xf>
    <xf numFmtId="0" fontId="2" fillId="0" borderId="0" xfId="48" applyFont="1" applyAlignment="1" applyProtection="1">
      <alignment horizontal="right"/>
      <protection/>
    </xf>
    <xf numFmtId="0" fontId="4" fillId="0" borderId="32" xfId="48" applyFont="1" applyBorder="1" applyProtection="1">
      <alignment/>
      <protection locked="0"/>
    </xf>
    <xf numFmtId="0" fontId="4" fillId="0" borderId="60" xfId="48" applyFont="1" applyBorder="1" applyProtection="1">
      <alignment/>
      <protection locked="0"/>
    </xf>
    <xf numFmtId="0" fontId="4" fillId="0" borderId="30" xfId="48" applyFont="1" applyBorder="1" applyProtection="1">
      <alignment/>
      <protection locked="0"/>
    </xf>
    <xf numFmtId="3" fontId="4" fillId="0" borderId="0" xfId="48" applyNumberFormat="1" applyFont="1" applyBorder="1" applyProtection="1">
      <alignment/>
      <protection locked="0"/>
    </xf>
    <xf numFmtId="0" fontId="3" fillId="0" borderId="13" xfId="49" applyNumberFormat="1" applyFont="1" applyFill="1" applyBorder="1" applyAlignment="1" applyProtection="1">
      <alignment horizontal="center"/>
      <protection/>
    </xf>
    <xf numFmtId="3" fontId="3" fillId="0" borderId="13" xfId="49" applyNumberFormat="1" applyFont="1" applyFill="1" applyBorder="1" applyAlignment="1" applyProtection="1">
      <alignment horizontal="right"/>
      <protection/>
    </xf>
    <xf numFmtId="0" fontId="2" fillId="0" borderId="22" xfId="49" applyFont="1" applyBorder="1" applyAlignment="1" applyProtection="1">
      <alignment/>
      <protection/>
    </xf>
    <xf numFmtId="0" fontId="4" fillId="0" borderId="35" xfId="49" applyFont="1" applyFill="1" applyBorder="1" applyAlignment="1" applyProtection="1">
      <alignment/>
      <protection locked="0"/>
    </xf>
    <xf numFmtId="0" fontId="3" fillId="0" borderId="21" xfId="49" applyFont="1" applyFill="1" applyBorder="1" applyAlignment="1" applyProtection="1">
      <alignment/>
      <protection/>
    </xf>
    <xf numFmtId="170" fontId="5" fillId="0" borderId="19" xfId="49" applyNumberFormat="1" applyFont="1" applyFill="1" applyBorder="1" applyAlignment="1" applyProtection="1">
      <alignment horizontal="right"/>
      <protection locked="0"/>
    </xf>
    <xf numFmtId="0" fontId="4" fillId="0" borderId="19" xfId="49" applyFont="1" applyFill="1" applyBorder="1" applyAlignment="1" applyProtection="1">
      <alignment/>
      <protection locked="0"/>
    </xf>
    <xf numFmtId="0" fontId="4" fillId="0" borderId="50" xfId="49" applyFont="1" applyBorder="1" applyAlignment="1" applyProtection="1">
      <alignment/>
      <protection locked="0"/>
    </xf>
    <xf numFmtId="0" fontId="2" fillId="0" borderId="22" xfId="49" applyFont="1" applyFill="1" applyBorder="1" applyAlignment="1" applyProtection="1">
      <alignment/>
      <protection/>
    </xf>
    <xf numFmtId="0" fontId="4" fillId="0" borderId="19" xfId="49" applyFont="1" applyBorder="1" applyAlignment="1" applyProtection="1">
      <alignment horizontal="right"/>
      <protection/>
    </xf>
    <xf numFmtId="0" fontId="4" fillId="0" borderId="19" xfId="49" applyFont="1" applyBorder="1" applyAlignment="1" applyProtection="1">
      <alignment horizontal="left"/>
      <protection locked="0"/>
    </xf>
    <xf numFmtId="0" fontId="0" fillId="33" borderId="21" xfId="0" applyFill="1" applyBorder="1" applyAlignment="1" applyProtection="1">
      <alignment/>
      <protection locked="0"/>
    </xf>
    <xf numFmtId="0" fontId="0" fillId="0" borderId="61" xfId="0" applyBorder="1" applyAlignment="1" applyProtection="1">
      <alignment/>
      <protection locked="0"/>
    </xf>
    <xf numFmtId="0" fontId="3" fillId="0" borderId="61" xfId="49" applyFont="1" applyBorder="1" applyAlignment="1" applyProtection="1">
      <alignment horizontal="center"/>
      <protection locked="0"/>
    </xf>
    <xf numFmtId="9" fontId="3" fillId="0" borderId="61" xfId="49" applyNumberFormat="1" applyFont="1" applyBorder="1" applyAlignment="1" applyProtection="1">
      <alignment horizontal="center"/>
      <protection locked="0"/>
    </xf>
    <xf numFmtId="170" fontId="3" fillId="0" borderId="62" xfId="49" applyNumberFormat="1" applyFont="1" applyBorder="1" applyAlignment="1" applyProtection="1">
      <alignment horizontal="right"/>
      <protection locked="0"/>
    </xf>
    <xf numFmtId="3" fontId="3" fillId="0" borderId="61" xfId="49" applyNumberFormat="1" applyFont="1" applyBorder="1" applyAlignment="1" applyProtection="1">
      <alignment horizontal="right"/>
      <protection/>
    </xf>
    <xf numFmtId="3" fontId="2" fillId="0" borderId="63" xfId="49" applyNumberFormat="1" applyFont="1" applyBorder="1" applyAlignment="1" applyProtection="1">
      <alignment horizontal="right"/>
      <protection/>
    </xf>
    <xf numFmtId="3" fontId="2" fillId="33" borderId="54" xfId="49" applyNumberFormat="1" applyFont="1" applyFill="1" applyBorder="1" applyAlignment="1" applyProtection="1">
      <alignment horizontal="right"/>
      <protection/>
    </xf>
    <xf numFmtId="0" fontId="1" fillId="0" borderId="0" xfId="49" applyBorder="1" applyAlignment="1">
      <alignment/>
      <protection/>
    </xf>
    <xf numFmtId="0" fontId="5" fillId="0" borderId="0" xfId="49" applyFont="1" applyFill="1" applyBorder="1">
      <alignment/>
      <protection/>
    </xf>
    <xf numFmtId="0" fontId="5" fillId="0" borderId="0" xfId="49" applyFont="1" applyFill="1" applyBorder="1" applyAlignment="1">
      <alignment horizontal="left"/>
      <protection/>
    </xf>
    <xf numFmtId="0" fontId="5" fillId="0" borderId="0" xfId="49" applyFont="1" applyBorder="1">
      <alignment/>
      <protection/>
    </xf>
    <xf numFmtId="0" fontId="5" fillId="0" borderId="0" xfId="47" applyFont="1" applyBorder="1">
      <alignment/>
      <protection/>
    </xf>
    <xf numFmtId="0" fontId="4" fillId="0" borderId="58" xfId="49" applyFont="1" applyFill="1" applyBorder="1">
      <alignment/>
      <protection/>
    </xf>
    <xf numFmtId="0" fontId="4" fillId="0" borderId="58" xfId="49" applyFont="1" applyFill="1" applyBorder="1" applyAlignment="1">
      <alignment horizontal="left"/>
      <protection/>
    </xf>
    <xf numFmtId="0" fontId="4" fillId="0" borderId="58" xfId="49" applyFont="1" applyBorder="1">
      <alignment/>
      <protection/>
    </xf>
    <xf numFmtId="0" fontId="4" fillId="0" borderId="33" xfId="49" applyFont="1" applyFill="1" applyBorder="1">
      <alignment/>
      <protection/>
    </xf>
    <xf numFmtId="0" fontId="5" fillId="0" borderId="0" xfId="0" applyFont="1" applyAlignment="1">
      <alignment/>
    </xf>
    <xf numFmtId="0" fontId="2" fillId="0" borderId="0" xfId="0" applyFont="1" applyAlignment="1" applyProtection="1">
      <alignment horizontal="right"/>
      <protection/>
    </xf>
    <xf numFmtId="0" fontId="4" fillId="0" borderId="0" xfId="0" applyFont="1" applyBorder="1" applyAlignment="1" applyProtection="1">
      <alignment/>
      <protection locked="0"/>
    </xf>
    <xf numFmtId="0" fontId="3" fillId="0" borderId="64" xfId="50" applyFont="1" applyBorder="1" applyAlignment="1" applyProtection="1" quotePrefix="1">
      <alignment horizontal="center"/>
      <protection locked="0"/>
    </xf>
    <xf numFmtId="0" fontId="3" fillId="0" borderId="41" xfId="50" applyFont="1" applyBorder="1" applyAlignment="1" applyProtection="1" quotePrefix="1">
      <alignment horizontal="center"/>
      <protection/>
    </xf>
    <xf numFmtId="0" fontId="3" fillId="0" borderId="64" xfId="50" applyFont="1" applyBorder="1" applyAlignment="1" applyProtection="1" quotePrefix="1">
      <alignment horizontal="center"/>
      <protection/>
    </xf>
    <xf numFmtId="14" fontId="10" fillId="0" borderId="0" xfId="49" applyNumberFormat="1" applyFont="1" applyBorder="1" applyAlignment="1" applyProtection="1">
      <alignment horizontal="left"/>
      <protection locked="0"/>
    </xf>
    <xf numFmtId="14" fontId="5" fillId="0" borderId="0" xfId="0" applyNumberFormat="1" applyFont="1" applyAlignment="1" applyProtection="1">
      <alignment horizontal="left"/>
      <protection/>
    </xf>
    <xf numFmtId="0" fontId="0" fillId="0" borderId="0" xfId="0" applyAlignment="1" applyProtection="1">
      <alignment/>
      <protection locked="0"/>
    </xf>
    <xf numFmtId="170" fontId="0" fillId="0" borderId="0" xfId="0" applyNumberFormat="1" applyAlignment="1" applyProtection="1">
      <alignment horizontal="right"/>
      <protection locked="0"/>
    </xf>
    <xf numFmtId="0" fontId="13" fillId="0" borderId="0" xfId="49" applyNumberFormat="1" applyFont="1" applyBorder="1" applyProtection="1">
      <alignment/>
      <protection locked="0"/>
    </xf>
    <xf numFmtId="0" fontId="4" fillId="0" borderId="0" xfId="49" applyFont="1" applyBorder="1" applyAlignment="1" applyProtection="1">
      <alignment horizontal="center"/>
      <protection locked="0"/>
    </xf>
    <xf numFmtId="0" fontId="1" fillId="0" borderId="0" xfId="49" applyProtection="1">
      <alignment/>
      <protection locked="0"/>
    </xf>
    <xf numFmtId="0" fontId="2" fillId="0" borderId="0" xfId="49" applyNumberFormat="1" applyFont="1" applyBorder="1" applyAlignment="1" applyProtection="1">
      <alignment horizontal="left"/>
      <protection locked="0"/>
    </xf>
    <xf numFmtId="0" fontId="4" fillId="0" borderId="0" xfId="49" applyFont="1" applyBorder="1" applyAlignment="1" applyProtection="1">
      <alignment horizontal="left"/>
      <protection locked="0"/>
    </xf>
    <xf numFmtId="210" fontId="4" fillId="0" borderId="0" xfId="49" applyNumberFormat="1" applyFont="1" applyBorder="1" applyAlignment="1" applyProtection="1">
      <alignment horizontal="left"/>
      <protection locked="0"/>
    </xf>
    <xf numFmtId="14" fontId="4" fillId="0" borderId="0" xfId="49" applyNumberFormat="1" applyFont="1" applyBorder="1" applyAlignment="1" applyProtection="1">
      <alignment horizontal="left"/>
      <protection locked="0"/>
    </xf>
    <xf numFmtId="0" fontId="2" fillId="0" borderId="0" xfId="49" applyNumberFormat="1" applyFont="1" applyFill="1" applyBorder="1" applyAlignment="1" applyProtection="1">
      <alignment horizontal="center"/>
      <protection locked="0"/>
    </xf>
    <xf numFmtId="0" fontId="2" fillId="0" borderId="0" xfId="49" applyFont="1" applyBorder="1" applyAlignment="1" applyProtection="1">
      <alignment horizontal="right"/>
      <protection locked="0"/>
    </xf>
    <xf numFmtId="170" fontId="4" fillId="0" borderId="0" xfId="49" applyNumberFormat="1" applyFont="1" applyBorder="1" applyAlignment="1" applyProtection="1">
      <alignment horizontal="right"/>
      <protection locked="0"/>
    </xf>
    <xf numFmtId="0" fontId="3" fillId="0" borderId="0" xfId="49" applyNumberFormat="1" applyFont="1" applyFill="1" applyBorder="1" applyAlignment="1" applyProtection="1">
      <alignment horizontal="left"/>
      <protection locked="0"/>
    </xf>
    <xf numFmtId="0" fontId="2" fillId="0" borderId="0" xfId="49" applyFont="1" applyFill="1" applyBorder="1" applyProtection="1">
      <alignment/>
      <protection locked="0"/>
    </xf>
    <xf numFmtId="0" fontId="3" fillId="0" borderId="0" xfId="49" applyFont="1" applyFill="1" applyBorder="1" applyAlignment="1" applyProtection="1">
      <alignment horizontal="left"/>
      <protection locked="0"/>
    </xf>
    <xf numFmtId="0" fontId="0" fillId="0" borderId="0" xfId="0" applyBorder="1" applyAlignment="1">
      <alignment/>
    </xf>
    <xf numFmtId="0" fontId="4" fillId="0" borderId="0" xfId="49" applyFont="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ill="1" applyBorder="1" applyAlignment="1">
      <alignment/>
    </xf>
    <xf numFmtId="0" fontId="4" fillId="0" borderId="13" xfId="0" applyFont="1" applyBorder="1" applyAlignment="1" applyProtection="1">
      <alignment/>
      <protection locked="0"/>
    </xf>
    <xf numFmtId="0" fontId="3" fillId="0" borderId="37" xfId="49" applyFont="1" applyBorder="1" applyAlignment="1" applyProtection="1">
      <alignment horizontal="center"/>
      <protection locked="0"/>
    </xf>
    <xf numFmtId="0" fontId="5" fillId="0" borderId="0" xfId="49" applyFont="1" applyBorder="1" applyAlignment="1" applyProtection="1">
      <alignment/>
      <protection locked="0"/>
    </xf>
    <xf numFmtId="0" fontId="6" fillId="0" borderId="14" xfId="49" applyFont="1" applyFill="1" applyBorder="1" applyAlignment="1" applyProtection="1">
      <alignment/>
      <protection locked="0"/>
    </xf>
    <xf numFmtId="0" fontId="5" fillId="0" borderId="41" xfId="49" applyNumberFormat="1" applyFont="1" applyFill="1" applyBorder="1" applyAlignment="1" applyProtection="1">
      <alignment horizontal="center"/>
      <protection locked="0"/>
    </xf>
    <xf numFmtId="3" fontId="4" fillId="0" borderId="0" xfId="0" applyNumberFormat="1" applyFont="1" applyBorder="1" applyAlignment="1" applyProtection="1">
      <alignment horizontal="right"/>
      <protection locked="0"/>
    </xf>
    <xf numFmtId="3" fontId="3" fillId="0" borderId="10" xfId="0" applyNumberFormat="1" applyFont="1" applyBorder="1" applyAlignment="1" applyProtection="1">
      <alignment/>
      <protection/>
    </xf>
    <xf numFmtId="3" fontId="5" fillId="0" borderId="65" xfId="49" applyNumberFormat="1" applyFont="1" applyFill="1" applyBorder="1" applyProtection="1">
      <alignment/>
      <protection/>
    </xf>
    <xf numFmtId="3" fontId="5" fillId="0" borderId="17" xfId="49" applyNumberFormat="1" applyFont="1" applyFill="1" applyBorder="1" applyProtection="1">
      <alignment/>
      <protection/>
    </xf>
    <xf numFmtId="0" fontId="5" fillId="0" borderId="17" xfId="49" applyFont="1" applyFill="1" applyBorder="1" applyProtection="1">
      <alignment/>
      <protection/>
    </xf>
    <xf numFmtId="3" fontId="5" fillId="0" borderId="17" xfId="49" applyNumberFormat="1" applyFont="1" applyBorder="1" applyProtection="1">
      <alignment/>
      <protection/>
    </xf>
    <xf numFmtId="3" fontId="5" fillId="0" borderId="18" xfId="49" applyNumberFormat="1" applyFont="1" applyFill="1" applyBorder="1" applyProtection="1">
      <alignment/>
      <protection/>
    </xf>
    <xf numFmtId="3" fontId="5" fillId="0" borderId="17" xfId="47" applyNumberFormat="1" applyFont="1" applyBorder="1" applyProtection="1">
      <alignment/>
      <protection/>
    </xf>
    <xf numFmtId="3" fontId="3" fillId="0" borderId="15" xfId="47" applyNumberFormat="1" applyFont="1" applyBorder="1" applyProtection="1">
      <alignment/>
      <protection/>
    </xf>
    <xf numFmtId="0" fontId="2" fillId="0" borderId="0" xfId="48" applyFont="1">
      <alignment/>
      <protection/>
    </xf>
    <xf numFmtId="0" fontId="5" fillId="0" borderId="0" xfId="48" applyFont="1">
      <alignment/>
      <protection/>
    </xf>
    <xf numFmtId="3" fontId="18" fillId="33" borderId="10" xfId="51" applyNumberFormat="1" applyFont="1" applyFill="1" applyBorder="1" applyProtection="1">
      <alignment/>
      <protection/>
    </xf>
    <xf numFmtId="49" fontId="4" fillId="0" borderId="37" xfId="48" applyNumberFormat="1" applyFont="1" applyBorder="1" applyProtection="1">
      <alignment/>
      <protection locked="0"/>
    </xf>
    <xf numFmtId="0" fontId="4" fillId="0" borderId="0" xfId="48" applyFont="1" applyProtection="1">
      <alignment/>
      <protection locked="0"/>
    </xf>
    <xf numFmtId="49" fontId="4" fillId="0" borderId="41" xfId="48" applyNumberFormat="1" applyFont="1" applyBorder="1" applyProtection="1">
      <alignment/>
      <protection locked="0"/>
    </xf>
    <xf numFmtId="49" fontId="18" fillId="33" borderId="41" xfId="51" applyNumberFormat="1" applyFont="1" applyFill="1" applyBorder="1" applyProtection="1">
      <alignment/>
      <protection/>
    </xf>
    <xf numFmtId="49" fontId="23" fillId="2" borderId="0" xfId="0" applyNumberFormat="1" applyFont="1" applyFill="1" applyAlignment="1">
      <alignment/>
    </xf>
    <xf numFmtId="49" fontId="23" fillId="0" borderId="0" xfId="0" applyNumberFormat="1" applyFont="1" applyFill="1" applyAlignment="1">
      <alignment/>
    </xf>
    <xf numFmtId="0" fontId="74" fillId="0" borderId="0" xfId="48" applyFont="1" applyAlignment="1">
      <alignment horizontal="left"/>
      <protection/>
    </xf>
    <xf numFmtId="0" fontId="75" fillId="0" borderId="0" xfId="48" applyFont="1" applyAlignment="1">
      <alignment horizontal="left"/>
      <protection/>
    </xf>
    <xf numFmtId="0" fontId="76" fillId="0" borderId="0" xfId="48" applyFont="1" applyBorder="1" applyAlignment="1">
      <alignment/>
      <protection/>
    </xf>
    <xf numFmtId="14" fontId="2" fillId="2" borderId="0" xfId="48" applyNumberFormat="1" applyFont="1" applyFill="1" applyBorder="1" applyProtection="1">
      <alignment/>
      <protection locked="0"/>
    </xf>
    <xf numFmtId="0" fontId="77" fillId="0" borderId="10" xfId="48" applyFont="1" applyBorder="1">
      <alignment/>
      <protection/>
    </xf>
    <xf numFmtId="0" fontId="3" fillId="2" borderId="10" xfId="48" applyFont="1" applyFill="1" applyBorder="1" applyAlignment="1" applyProtection="1">
      <alignment horizontal="center"/>
      <protection locked="0"/>
    </xf>
    <xf numFmtId="0" fontId="2" fillId="2" borderId="20" xfId="48" applyFont="1" applyFill="1" applyBorder="1" applyAlignment="1" applyProtection="1">
      <alignment horizontal="center"/>
      <protection locked="0"/>
    </xf>
    <xf numFmtId="0" fontId="2" fillId="2" borderId="10" xfId="48" applyFont="1" applyFill="1" applyBorder="1" applyAlignment="1" applyProtection="1">
      <alignment horizontal="center"/>
      <protection locked="0"/>
    </xf>
    <xf numFmtId="0" fontId="78" fillId="0" borderId="0" xfId="48" applyFont="1" applyAlignment="1">
      <alignment horizontal="left"/>
      <protection/>
    </xf>
    <xf numFmtId="0" fontId="4" fillId="0" borderId="0" xfId="48" applyFont="1" applyBorder="1" applyProtection="1">
      <alignment/>
      <protection locked="0"/>
    </xf>
    <xf numFmtId="0" fontId="4" fillId="0" borderId="0" xfId="48" applyFont="1" applyAlignment="1">
      <alignment horizontal="left"/>
      <protection/>
    </xf>
    <xf numFmtId="0" fontId="74" fillId="0" borderId="0" xfId="48" applyFont="1" applyBorder="1">
      <alignment/>
      <protection/>
    </xf>
    <xf numFmtId="0" fontId="13" fillId="2" borderId="0" xfId="48" applyFont="1" applyFill="1" applyBorder="1" applyProtection="1">
      <alignment/>
      <protection locked="0"/>
    </xf>
    <xf numFmtId="0" fontId="4" fillId="2" borderId="0" xfId="48" applyFont="1" applyFill="1" applyProtection="1">
      <alignment/>
      <protection locked="0"/>
    </xf>
    <xf numFmtId="211" fontId="2" fillId="2" borderId="0" xfId="48" applyNumberFormat="1" applyFont="1" applyFill="1" applyBorder="1" applyAlignment="1" applyProtection="1">
      <alignment/>
      <protection locked="0"/>
    </xf>
    <xf numFmtId="202" fontId="5" fillId="2" borderId="10" xfId="48" applyNumberFormat="1" applyFont="1" applyFill="1" applyBorder="1" applyProtection="1">
      <alignment/>
      <protection locked="0"/>
    </xf>
    <xf numFmtId="202" fontId="5" fillId="2" borderId="20" xfId="48" applyNumberFormat="1" applyFont="1" applyFill="1" applyBorder="1" applyAlignment="1" applyProtection="1">
      <alignment/>
      <protection locked="0"/>
    </xf>
    <xf numFmtId="202" fontId="4" fillId="2" borderId="10" xfId="48" applyNumberFormat="1" applyFont="1" applyFill="1" applyBorder="1" applyProtection="1">
      <alignment/>
      <protection locked="0"/>
    </xf>
    <xf numFmtId="0" fontId="23" fillId="0" borderId="0" xfId="48" applyFont="1" applyBorder="1" applyAlignment="1">
      <alignment horizontal="left"/>
      <protection/>
    </xf>
    <xf numFmtId="0" fontId="23" fillId="0" borderId="21" xfId="48" applyFont="1" applyBorder="1" applyAlignment="1">
      <alignment horizontal="left"/>
      <protection/>
    </xf>
    <xf numFmtId="4" fontId="2" fillId="0" borderId="0" xfId="48" applyNumberFormat="1" applyFont="1" applyBorder="1" applyAlignment="1">
      <alignment/>
      <protection/>
    </xf>
    <xf numFmtId="0" fontId="4" fillId="0" borderId="61" xfId="48" applyFont="1" applyBorder="1">
      <alignment/>
      <protection/>
    </xf>
    <xf numFmtId="0" fontId="4" fillId="0" borderId="0" xfId="48" applyFont="1" applyAlignment="1">
      <alignment horizontal="right"/>
      <protection/>
    </xf>
    <xf numFmtId="0" fontId="79" fillId="0" borderId="0" xfId="48" applyFont="1" applyAlignment="1">
      <alignment horizontal="left"/>
      <protection/>
    </xf>
    <xf numFmtId="0" fontId="80" fillId="0" borderId="57" xfId="48" applyFont="1" applyBorder="1">
      <alignment/>
      <protection/>
    </xf>
    <xf numFmtId="0" fontId="81" fillId="0" borderId="59" xfId="48" applyFont="1" applyBorder="1" applyAlignment="1" applyProtection="1">
      <alignment horizontal="center"/>
      <protection/>
    </xf>
    <xf numFmtId="0" fontId="82" fillId="0" borderId="59" xfId="48" applyFont="1" applyBorder="1" applyAlignment="1" applyProtection="1">
      <alignment horizontal="center"/>
      <protection/>
    </xf>
    <xf numFmtId="0" fontId="81" fillId="0" borderId="59" xfId="48" applyNumberFormat="1" applyFont="1" applyBorder="1" applyAlignment="1" applyProtection="1">
      <alignment horizontal="center"/>
      <protection/>
    </xf>
    <xf numFmtId="0" fontId="80" fillId="0" borderId="59" xfId="48" applyFont="1" applyBorder="1" applyAlignment="1" applyProtection="1">
      <alignment horizontal="center"/>
      <protection/>
    </xf>
    <xf numFmtId="0" fontId="81" fillId="0" borderId="59" xfId="48" applyFont="1" applyBorder="1" applyAlignment="1">
      <alignment horizontal="center"/>
      <protection/>
    </xf>
    <xf numFmtId="0" fontId="81" fillId="0" borderId="66" xfId="48" applyFont="1" applyBorder="1" applyAlignment="1">
      <alignment horizontal="center"/>
      <protection/>
    </xf>
    <xf numFmtId="0" fontId="79" fillId="0" borderId="0" xfId="48" applyFont="1" applyFill="1" applyBorder="1" applyAlignment="1">
      <alignment horizontal="left"/>
      <protection/>
    </xf>
    <xf numFmtId="0" fontId="74" fillId="0" borderId="18" xfId="48" applyFont="1" applyBorder="1">
      <alignment/>
      <protection/>
    </xf>
    <xf numFmtId="0" fontId="23" fillId="0" borderId="0" xfId="48" applyFont="1" applyBorder="1" applyAlignment="1" applyProtection="1">
      <alignment horizontal="center"/>
      <protection/>
    </xf>
    <xf numFmtId="0" fontId="4" fillId="0" borderId="0" xfId="48" applyFont="1" applyBorder="1" applyAlignment="1" applyProtection="1">
      <alignment horizontal="center"/>
      <protection/>
    </xf>
    <xf numFmtId="0" fontId="76" fillId="0" borderId="0" xfId="48" applyFont="1" applyFill="1" applyBorder="1" applyAlignment="1" applyProtection="1">
      <alignment horizontal="center"/>
      <protection/>
    </xf>
    <xf numFmtId="0" fontId="76" fillId="0" borderId="0" xfId="48" applyFont="1" applyFill="1" applyBorder="1" applyAlignment="1">
      <alignment horizontal="center"/>
      <protection/>
    </xf>
    <xf numFmtId="0" fontId="76" fillId="0" borderId="65" xfId="48" applyFont="1" applyFill="1" applyBorder="1" applyAlignment="1">
      <alignment/>
      <protection/>
    </xf>
    <xf numFmtId="3" fontId="79" fillId="0" borderId="0" xfId="48" applyNumberFormat="1" applyFont="1" applyBorder="1" applyAlignment="1">
      <alignment horizontal="left"/>
      <protection/>
    </xf>
    <xf numFmtId="0" fontId="4" fillId="0" borderId="18" xfId="48" applyFont="1" applyBorder="1">
      <alignment/>
      <protection/>
    </xf>
    <xf numFmtId="211" fontId="14" fillId="0" borderId="0" xfId="48" applyNumberFormat="1" applyFont="1" applyBorder="1" applyAlignment="1" applyProtection="1">
      <alignment horizontal="left"/>
      <protection/>
    </xf>
    <xf numFmtId="211" fontId="14" fillId="0" borderId="0" xfId="48" applyNumberFormat="1" applyFont="1" applyBorder="1" applyAlignment="1" applyProtection="1">
      <alignment horizontal="right"/>
      <protection/>
    </xf>
    <xf numFmtId="211" fontId="29" fillId="0" borderId="0" xfId="48" applyNumberFormat="1" applyFont="1" applyBorder="1" applyAlignment="1" applyProtection="1">
      <alignment horizontal="right"/>
      <protection/>
    </xf>
    <xf numFmtId="3" fontId="14" fillId="0" borderId="0" xfId="48" applyNumberFormat="1" applyFont="1" applyBorder="1">
      <alignment/>
      <protection/>
    </xf>
    <xf numFmtId="3" fontId="2" fillId="0" borderId="65" xfId="48" applyNumberFormat="1" applyFont="1" applyBorder="1" applyAlignment="1">
      <alignment/>
      <protection/>
    </xf>
    <xf numFmtId="0" fontId="79" fillId="0" borderId="0" xfId="48" applyFont="1" applyBorder="1" applyAlignment="1">
      <alignment horizontal="left"/>
      <protection/>
    </xf>
    <xf numFmtId="0" fontId="81" fillId="0" borderId="25" xfId="48" applyFont="1" applyBorder="1">
      <alignment/>
      <protection/>
    </xf>
    <xf numFmtId="10" fontId="23" fillId="0" borderId="21" xfId="48" applyNumberFormat="1" applyFont="1" applyBorder="1" applyAlignment="1" applyProtection="1">
      <alignment horizontal="center"/>
      <protection/>
    </xf>
    <xf numFmtId="10" fontId="23" fillId="0" borderId="21" xfId="48" applyNumberFormat="1" applyFont="1" applyBorder="1" applyAlignment="1" applyProtection="1">
      <alignment horizontal="right"/>
      <protection/>
    </xf>
    <xf numFmtId="0" fontId="4" fillId="0" borderId="21" xfId="48" applyFont="1" applyBorder="1">
      <alignment/>
      <protection/>
    </xf>
    <xf numFmtId="0" fontId="4" fillId="0" borderId="16" xfId="48" applyFont="1" applyBorder="1" applyAlignment="1">
      <alignment horizontal="right"/>
      <protection/>
    </xf>
    <xf numFmtId="0" fontId="81" fillId="0" borderId="0" xfId="48" applyFont="1" applyBorder="1">
      <alignment/>
      <protection/>
    </xf>
    <xf numFmtId="10" fontId="23" fillId="0" borderId="0" xfId="48" applyNumberFormat="1" applyFont="1" applyBorder="1">
      <alignment/>
      <protection/>
    </xf>
    <xf numFmtId="10" fontId="23" fillId="0" borderId="0" xfId="48" applyNumberFormat="1" applyFont="1" applyBorder="1" applyProtection="1">
      <alignment/>
      <protection/>
    </xf>
    <xf numFmtId="10" fontId="14" fillId="0" borderId="0" xfId="48" applyNumberFormat="1" applyFont="1" applyBorder="1" applyAlignment="1">
      <alignment horizontal="right"/>
      <protection/>
    </xf>
    <xf numFmtId="3" fontId="2" fillId="0" borderId="0" xfId="48" applyNumberFormat="1" applyFont="1" applyBorder="1" applyAlignment="1">
      <alignment horizontal="center"/>
      <protection/>
    </xf>
    <xf numFmtId="0" fontId="81" fillId="0" borderId="0" xfId="48" applyFont="1" applyBorder="1" applyAlignment="1">
      <alignment horizontal="left" vertical="top"/>
      <protection/>
    </xf>
    <xf numFmtId="0" fontId="14" fillId="2" borderId="0" xfId="48" applyFont="1" applyFill="1" applyBorder="1" applyAlignment="1" applyProtection="1">
      <alignment horizontal="left" vertical="top"/>
      <protection locked="0"/>
    </xf>
    <xf numFmtId="0" fontId="81" fillId="0" borderId="0" xfId="48" applyFont="1" applyBorder="1" applyAlignment="1">
      <alignment horizontal="center"/>
      <protection/>
    </xf>
    <xf numFmtId="0" fontId="81" fillId="0" borderId="0" xfId="48" applyFont="1" applyBorder="1" applyAlignment="1">
      <alignment horizontal="left"/>
      <protection/>
    </xf>
    <xf numFmtId="0" fontId="14" fillId="2" borderId="0" xfId="48" applyFont="1" applyFill="1" applyBorder="1" applyAlignment="1" applyProtection="1">
      <alignment horizontal="left"/>
      <protection locked="0"/>
    </xf>
    <xf numFmtId="0" fontId="23" fillId="0" borderId="13" xfId="48" applyFont="1" applyFill="1" applyBorder="1" applyAlignment="1" applyProtection="1">
      <alignment horizontal="left"/>
      <protection locked="0"/>
    </xf>
    <xf numFmtId="0" fontId="81" fillId="0" borderId="0" xfId="48" applyNumberFormat="1" applyFont="1" applyBorder="1" applyAlignment="1" applyProtection="1">
      <alignment horizontal="center"/>
      <protection/>
    </xf>
    <xf numFmtId="0" fontId="81" fillId="0" borderId="13" xfId="48" applyFont="1" applyBorder="1" applyAlignment="1">
      <alignment horizontal="center"/>
      <protection/>
    </xf>
    <xf numFmtId="0" fontId="81" fillId="0" borderId="13" xfId="48" applyFont="1" applyBorder="1" applyAlignment="1">
      <alignment horizontal="center" vertical="center"/>
      <protection/>
    </xf>
    <xf numFmtId="0" fontId="4" fillId="0" borderId="13" xfId="48" applyFont="1" applyBorder="1" applyAlignment="1">
      <alignment horizontal="left" vertical="center"/>
      <protection/>
    </xf>
    <xf numFmtId="0" fontId="4" fillId="0" borderId="0" xfId="48" applyFont="1" applyAlignment="1">
      <alignment vertical="center"/>
      <protection/>
    </xf>
    <xf numFmtId="0" fontId="81" fillId="34" borderId="11" xfId="48" applyFont="1" applyFill="1" applyBorder="1" applyAlignment="1">
      <alignment vertical="center"/>
      <protection/>
    </xf>
    <xf numFmtId="0" fontId="81" fillId="34" borderId="12" xfId="48" applyFont="1" applyFill="1" applyBorder="1" applyAlignment="1">
      <alignment vertical="center"/>
      <protection/>
    </xf>
    <xf numFmtId="3" fontId="23" fillId="34" borderId="13" xfId="51" applyNumberFormat="1" applyFont="1" applyFill="1" applyBorder="1" applyAlignment="1">
      <alignment vertical="center"/>
      <protection/>
    </xf>
    <xf numFmtId="3" fontId="81" fillId="34" borderId="12" xfId="51" applyNumberFormat="1" applyFont="1" applyFill="1" applyBorder="1" applyAlignment="1">
      <alignment horizontal="center" vertical="center"/>
      <protection/>
    </xf>
    <xf numFmtId="3" fontId="23" fillId="34" borderId="12" xfId="51" applyNumberFormat="1" applyFont="1" applyFill="1" applyBorder="1" applyAlignment="1" applyProtection="1">
      <alignment horizontal="right" vertical="center"/>
      <protection/>
    </xf>
    <xf numFmtId="3" fontId="23" fillId="34" borderId="12" xfId="51" applyNumberFormat="1" applyFont="1" applyFill="1" applyBorder="1" applyAlignment="1" applyProtection="1">
      <alignment vertical="center"/>
      <protection/>
    </xf>
    <xf numFmtId="0" fontId="81" fillId="34" borderId="13" xfId="48" applyFont="1" applyFill="1" applyBorder="1" applyAlignment="1">
      <alignment horizontal="center" vertical="center"/>
      <protection/>
    </xf>
    <xf numFmtId="0" fontId="4" fillId="34" borderId="13" xfId="48" applyFont="1" applyFill="1" applyBorder="1" applyAlignment="1">
      <alignment horizontal="right" vertical="center"/>
      <protection/>
    </xf>
    <xf numFmtId="0" fontId="4" fillId="34" borderId="20" xfId="48" applyFont="1" applyFill="1" applyBorder="1" applyAlignment="1">
      <alignment horizontal="left" vertical="center"/>
      <protection/>
    </xf>
    <xf numFmtId="0" fontId="23" fillId="2" borderId="0" xfId="48" applyFont="1" applyFill="1" applyBorder="1" applyProtection="1">
      <alignment/>
      <protection locked="0"/>
    </xf>
    <xf numFmtId="3" fontId="23" fillId="2" borderId="0" xfId="48" applyNumberFormat="1" applyFont="1" applyFill="1" applyBorder="1" applyProtection="1">
      <alignment/>
      <protection locked="0"/>
    </xf>
    <xf numFmtId="10" fontId="23" fillId="0" borderId="0" xfId="48" applyNumberFormat="1" applyFont="1" applyFill="1" applyBorder="1" applyProtection="1">
      <alignment/>
      <protection/>
    </xf>
    <xf numFmtId="3" fontId="23" fillId="0" borderId="0" xfId="48" applyNumberFormat="1" applyFont="1" applyBorder="1">
      <alignment/>
      <protection/>
    </xf>
    <xf numFmtId="14" fontId="4" fillId="2" borderId="0" xfId="48" applyNumberFormat="1" applyFont="1" applyFill="1" applyBorder="1" applyProtection="1">
      <alignment/>
      <protection locked="0"/>
    </xf>
    <xf numFmtId="14" fontId="4" fillId="2" borderId="19" xfId="48" applyNumberFormat="1" applyFont="1" applyFill="1" applyBorder="1" applyAlignment="1" applyProtection="1">
      <alignment horizontal="left" vertical="top"/>
      <protection locked="0"/>
    </xf>
    <xf numFmtId="0" fontId="23" fillId="0" borderId="30" xfId="48" applyFont="1" applyBorder="1" applyProtection="1">
      <alignment/>
      <protection locked="0"/>
    </xf>
    <xf numFmtId="0" fontId="23" fillId="0" borderId="13" xfId="48" applyFont="1" applyBorder="1" applyProtection="1">
      <alignment/>
      <protection locked="0"/>
    </xf>
    <xf numFmtId="0" fontId="14" fillId="0" borderId="13" xfId="48" applyFont="1" applyBorder="1" applyAlignment="1">
      <alignment horizontal="right"/>
      <protection/>
    </xf>
    <xf numFmtId="10" fontId="14" fillId="0" borderId="0" xfId="48" applyNumberFormat="1" applyFont="1" applyFill="1" applyBorder="1" applyProtection="1">
      <alignment/>
      <protection/>
    </xf>
    <xf numFmtId="3" fontId="14" fillId="0" borderId="13" xfId="48" applyNumberFormat="1" applyFont="1" applyBorder="1">
      <alignment/>
      <protection/>
    </xf>
    <xf numFmtId="0" fontId="4" fillId="0" borderId="13" xfId="48" applyFont="1" applyBorder="1" applyProtection="1">
      <alignment/>
      <protection locked="0"/>
    </xf>
    <xf numFmtId="0" fontId="4" fillId="0" borderId="14" xfId="48" applyFont="1" applyBorder="1" applyAlignment="1" applyProtection="1">
      <alignment horizontal="left"/>
      <protection locked="0"/>
    </xf>
    <xf numFmtId="0" fontId="81" fillId="34" borderId="13" xfId="48" applyFont="1" applyFill="1" applyBorder="1" applyAlignment="1">
      <alignment vertical="center"/>
      <protection/>
    </xf>
    <xf numFmtId="3" fontId="23" fillId="34" borderId="12" xfId="51" applyNumberFormat="1" applyFont="1" applyFill="1" applyBorder="1" applyAlignment="1">
      <alignment vertical="center"/>
      <protection/>
    </xf>
    <xf numFmtId="0" fontId="81" fillId="34" borderId="13" xfId="48" applyFont="1" applyFill="1" applyBorder="1" applyAlignment="1" applyProtection="1">
      <alignment horizontal="center" vertical="center"/>
      <protection locked="0"/>
    </xf>
    <xf numFmtId="0" fontId="4" fillId="34" borderId="14" xfId="48" applyFont="1" applyFill="1" applyBorder="1" applyAlignment="1" applyProtection="1">
      <alignment horizontal="left" vertical="center"/>
      <protection locked="0"/>
    </xf>
    <xf numFmtId="0" fontId="4" fillId="2" borderId="19" xfId="48" applyFont="1" applyFill="1" applyBorder="1" applyAlignment="1" applyProtection="1">
      <alignment horizontal="left"/>
      <protection locked="0"/>
    </xf>
    <xf numFmtId="0" fontId="23" fillId="0" borderId="32" xfId="48" applyFont="1" applyBorder="1" applyProtection="1">
      <alignment/>
      <protection locked="0"/>
    </xf>
    <xf numFmtId="0" fontId="4" fillId="0" borderId="13" xfId="48" applyFont="1" applyFill="1" applyBorder="1" applyProtection="1">
      <alignment/>
      <protection locked="0"/>
    </xf>
    <xf numFmtId="0" fontId="4" fillId="0" borderId="14" xfId="48" applyFont="1" applyFill="1" applyBorder="1" applyAlignment="1" applyProtection="1">
      <alignment horizontal="left"/>
      <protection locked="0"/>
    </xf>
    <xf numFmtId="3" fontId="81" fillId="34" borderId="11" xfId="51" applyNumberFormat="1" applyFont="1" applyFill="1" applyBorder="1" applyAlignment="1">
      <alignment vertical="center"/>
      <protection/>
    </xf>
    <xf numFmtId="3" fontId="81" fillId="34" borderId="13" xfId="51" applyNumberFormat="1" applyFont="1" applyFill="1" applyBorder="1" applyAlignment="1">
      <alignment vertical="center"/>
      <protection/>
    </xf>
    <xf numFmtId="0" fontId="23" fillId="0" borderId="0" xfId="48" applyFont="1" applyBorder="1" applyProtection="1">
      <alignment/>
      <protection locked="0"/>
    </xf>
    <xf numFmtId="14" fontId="4" fillId="0" borderId="13" xfId="48" applyNumberFormat="1" applyFont="1" applyFill="1" applyBorder="1" applyProtection="1">
      <alignment/>
      <protection locked="0"/>
    </xf>
    <xf numFmtId="3" fontId="81" fillId="34" borderId="12" xfId="51" applyNumberFormat="1" applyFont="1" applyFill="1" applyBorder="1" applyAlignment="1">
      <alignment vertical="center"/>
      <protection/>
    </xf>
    <xf numFmtId="0" fontId="23" fillId="2" borderId="32" xfId="48" applyFont="1" applyFill="1" applyBorder="1" applyProtection="1">
      <alignment/>
      <protection locked="0"/>
    </xf>
    <xf numFmtId="3" fontId="4" fillId="0" borderId="13" xfId="48" applyNumberFormat="1" applyFont="1" applyFill="1" applyBorder="1" applyProtection="1">
      <alignment/>
      <protection locked="0"/>
    </xf>
    <xf numFmtId="3" fontId="81" fillId="34" borderId="11" xfId="51" applyNumberFormat="1" applyFont="1" applyFill="1" applyBorder="1" applyAlignment="1">
      <alignment horizontal="left"/>
      <protection/>
    </xf>
    <xf numFmtId="3" fontId="81" fillId="34" borderId="13" xfId="51" applyNumberFormat="1" applyFont="1" applyFill="1" applyBorder="1" applyAlignment="1">
      <alignment horizontal="left"/>
      <protection/>
    </xf>
    <xf numFmtId="3" fontId="23" fillId="34" borderId="13" xfId="51" applyNumberFormat="1" applyFont="1" applyFill="1" applyBorder="1" applyAlignment="1">
      <alignment horizontal="left"/>
      <protection/>
    </xf>
    <xf numFmtId="3" fontId="23" fillId="34" borderId="12" xfId="51" applyNumberFormat="1" applyFont="1" applyFill="1" applyBorder="1" applyAlignment="1">
      <alignment horizontal="left"/>
      <protection/>
    </xf>
    <xf numFmtId="3" fontId="23" fillId="34" borderId="12" xfId="51" applyNumberFormat="1" applyFont="1" applyFill="1" applyBorder="1" applyAlignment="1" applyProtection="1">
      <alignment horizontal="left"/>
      <protection/>
    </xf>
    <xf numFmtId="0" fontId="81" fillId="34" borderId="13" xfId="48" applyFont="1" applyFill="1" applyBorder="1" applyAlignment="1">
      <alignment horizontal="left"/>
      <protection/>
    </xf>
    <xf numFmtId="0" fontId="81" fillId="34" borderId="13" xfId="48" applyFont="1" applyFill="1" applyBorder="1" applyAlignment="1" applyProtection="1">
      <alignment horizontal="left"/>
      <protection locked="0"/>
    </xf>
    <xf numFmtId="0" fontId="4" fillId="34" borderId="14" xfId="48" applyFont="1" applyFill="1" applyBorder="1" applyAlignment="1" applyProtection="1">
      <alignment horizontal="left"/>
      <protection locked="0"/>
    </xf>
    <xf numFmtId="0" fontId="14" fillId="2" borderId="0" xfId="48" applyFont="1" applyFill="1" applyBorder="1" applyProtection="1">
      <alignment/>
      <protection locked="0"/>
    </xf>
    <xf numFmtId="10" fontId="4" fillId="0" borderId="0" xfId="48" applyNumberFormat="1" applyFont="1">
      <alignment/>
      <protection/>
    </xf>
    <xf numFmtId="0" fontId="23" fillId="0" borderId="43" xfId="48" applyFont="1" applyBorder="1" applyProtection="1">
      <alignment/>
      <protection locked="0"/>
    </xf>
    <xf numFmtId="0" fontId="23" fillId="0" borderId="21" xfId="48" applyFont="1" applyBorder="1" applyProtection="1">
      <alignment/>
      <protection locked="0"/>
    </xf>
    <xf numFmtId="0" fontId="14" fillId="0" borderId="21" xfId="48" applyFont="1" applyBorder="1" applyAlignment="1">
      <alignment horizontal="right"/>
      <protection/>
    </xf>
    <xf numFmtId="3" fontId="14" fillId="0" borderId="21" xfId="48" applyNumberFormat="1" applyFont="1" applyBorder="1">
      <alignment/>
      <protection/>
    </xf>
    <xf numFmtId="10" fontId="14" fillId="0" borderId="21" xfId="48" applyNumberFormat="1" applyFont="1" applyFill="1" applyBorder="1" applyProtection="1">
      <alignment/>
      <protection/>
    </xf>
    <xf numFmtId="0" fontId="4" fillId="0" borderId="21" xfId="48" applyFont="1" applyFill="1" applyBorder="1" applyProtection="1">
      <alignment/>
      <protection locked="0"/>
    </xf>
    <xf numFmtId="0" fontId="4" fillId="0" borderId="35" xfId="48" applyFont="1" applyFill="1" applyBorder="1" applyAlignment="1" applyProtection="1">
      <alignment horizontal="left"/>
      <protection locked="0"/>
    </xf>
    <xf numFmtId="0" fontId="23" fillId="0" borderId="67" xfId="48" applyFont="1" applyBorder="1" applyProtection="1">
      <alignment/>
      <protection locked="0"/>
    </xf>
    <xf numFmtId="0" fontId="23" fillId="0" borderId="42" xfId="48" applyFont="1" applyBorder="1" applyAlignment="1" applyProtection="1">
      <alignment horizontal="right"/>
      <protection locked="0"/>
    </xf>
    <xf numFmtId="0" fontId="23" fillId="0" borderId="42" xfId="48" applyFont="1" applyBorder="1" applyProtection="1">
      <alignment/>
      <protection locked="0"/>
    </xf>
    <xf numFmtId="0" fontId="14" fillId="0" borderId="42" xfId="48" applyFont="1" applyBorder="1" applyAlignment="1">
      <alignment horizontal="right"/>
      <protection/>
    </xf>
    <xf numFmtId="3" fontId="14" fillId="0" borderId="42" xfId="48" applyNumberFormat="1" applyFont="1" applyBorder="1">
      <alignment/>
      <protection/>
    </xf>
    <xf numFmtId="10" fontId="14" fillId="0" borderId="42" xfId="48" applyNumberFormat="1" applyFont="1" applyFill="1" applyBorder="1" applyProtection="1">
      <alignment/>
      <protection/>
    </xf>
    <xf numFmtId="3" fontId="23" fillId="0" borderId="59" xfId="48" applyNumberFormat="1" applyFont="1" applyBorder="1">
      <alignment/>
      <protection/>
    </xf>
    <xf numFmtId="0" fontId="4" fillId="0" borderId="0" xfId="48" applyFont="1" applyFill="1" applyBorder="1">
      <alignment/>
      <protection/>
    </xf>
    <xf numFmtId="0" fontId="4" fillId="0" borderId="0" xfId="48" applyFont="1" applyFill="1" applyBorder="1" applyProtection="1">
      <alignment/>
      <protection locked="0"/>
    </xf>
    <xf numFmtId="0" fontId="4" fillId="0" borderId="19" xfId="48" applyFont="1" applyFill="1" applyBorder="1" applyAlignment="1" applyProtection="1">
      <alignment horizontal="left"/>
      <protection locked="0"/>
    </xf>
    <xf numFmtId="3" fontId="81" fillId="34" borderId="30" xfId="51" applyNumberFormat="1" applyFont="1" applyFill="1" applyBorder="1">
      <alignment/>
      <protection/>
    </xf>
    <xf numFmtId="0" fontId="23" fillId="0" borderId="13" xfId="48" applyFont="1" applyBorder="1" applyAlignment="1" applyProtection="1">
      <alignment horizontal="right"/>
      <protection locked="0"/>
    </xf>
    <xf numFmtId="215" fontId="23" fillId="2" borderId="13" xfId="48" applyNumberFormat="1" applyFont="1" applyFill="1" applyBorder="1" applyProtection="1">
      <alignment/>
      <protection locked="0"/>
    </xf>
    <xf numFmtId="0" fontId="23" fillId="0" borderId="13" xfId="48" applyFont="1" applyBorder="1" applyAlignment="1">
      <alignment horizontal="right"/>
      <protection/>
    </xf>
    <xf numFmtId="9" fontId="23" fillId="2" borderId="13" xfId="48" applyNumberFormat="1" applyFont="1" applyFill="1" applyBorder="1" applyAlignment="1" applyProtection="1">
      <alignment horizontal="right"/>
      <protection locked="0"/>
    </xf>
    <xf numFmtId="3" fontId="23" fillId="0" borderId="13" xfId="48" applyNumberFormat="1" applyFont="1" applyBorder="1" applyProtection="1">
      <alignment/>
      <protection/>
    </xf>
    <xf numFmtId="10" fontId="23" fillId="0" borderId="12" xfId="48" applyNumberFormat="1" applyFont="1" applyFill="1" applyBorder="1" applyProtection="1">
      <alignment/>
      <protection/>
    </xf>
    <xf numFmtId="3" fontId="23" fillId="0" borderId="12" xfId="48" applyNumberFormat="1" applyFont="1" applyBorder="1">
      <alignment/>
      <protection/>
    </xf>
    <xf numFmtId="14" fontId="4" fillId="2" borderId="12" xfId="48" applyNumberFormat="1" applyFont="1" applyFill="1" applyBorder="1" applyProtection="1">
      <alignment/>
      <protection locked="0"/>
    </xf>
    <xf numFmtId="0" fontId="4" fillId="2" borderId="20" xfId="48" applyFont="1" applyFill="1" applyBorder="1" applyAlignment="1" applyProtection="1">
      <alignment horizontal="left"/>
      <protection locked="0"/>
    </xf>
    <xf numFmtId="0" fontId="2" fillId="0" borderId="0" xfId="48" applyFont="1" applyFill="1">
      <alignment/>
      <protection/>
    </xf>
    <xf numFmtId="3" fontId="81" fillId="34" borderId="11" xfId="51" applyNumberFormat="1" applyFont="1" applyFill="1" applyBorder="1">
      <alignment/>
      <protection/>
    </xf>
    <xf numFmtId="215" fontId="23" fillId="2" borderId="12" xfId="48" applyNumberFormat="1" applyFont="1" applyFill="1" applyBorder="1" applyProtection="1">
      <alignment/>
      <protection locked="0"/>
    </xf>
    <xf numFmtId="3" fontId="23" fillId="0" borderId="13" xfId="48" applyNumberFormat="1" applyFont="1" applyBorder="1">
      <alignment/>
      <protection/>
    </xf>
    <xf numFmtId="3" fontId="81" fillId="34" borderId="13" xfId="51" applyNumberFormat="1" applyFont="1" applyFill="1" applyBorder="1" applyAlignment="1">
      <alignment horizontal="right"/>
      <protection/>
    </xf>
    <xf numFmtId="3" fontId="81" fillId="34" borderId="13" xfId="51" applyNumberFormat="1" applyFont="1" applyFill="1" applyBorder="1">
      <alignment/>
      <protection/>
    </xf>
    <xf numFmtId="3" fontId="23" fillId="34" borderId="13" xfId="51" applyNumberFormat="1" applyFont="1" applyFill="1" applyBorder="1">
      <alignment/>
      <protection/>
    </xf>
    <xf numFmtId="3" fontId="23" fillId="34" borderId="13" xfId="51" applyNumberFormat="1" applyFont="1" applyFill="1" applyBorder="1" applyProtection="1">
      <alignment/>
      <protection locked="0"/>
    </xf>
    <xf numFmtId="3" fontId="23" fillId="34" borderId="12" xfId="51" applyNumberFormat="1" applyFont="1" applyFill="1" applyBorder="1" applyProtection="1">
      <alignment/>
      <protection/>
    </xf>
    <xf numFmtId="0" fontId="81" fillId="34" borderId="12" xfId="48" applyFont="1" applyFill="1" applyBorder="1" applyAlignment="1">
      <alignment horizontal="center" vertical="center"/>
      <protection/>
    </xf>
    <xf numFmtId="0" fontId="81" fillId="34" borderId="12" xfId="48" applyFont="1" applyFill="1" applyBorder="1" applyAlignment="1" applyProtection="1">
      <alignment horizontal="center" vertical="center"/>
      <protection locked="0"/>
    </xf>
    <xf numFmtId="0" fontId="4" fillId="34" borderId="20" xfId="48" applyFont="1" applyFill="1" applyBorder="1" applyAlignment="1" applyProtection="1">
      <alignment horizontal="left" vertical="center"/>
      <protection locked="0"/>
    </xf>
    <xf numFmtId="215" fontId="23" fillId="2" borderId="0" xfId="48" applyNumberFormat="1" applyFont="1" applyFill="1" applyBorder="1" applyProtection="1">
      <alignment/>
      <protection locked="0"/>
    </xf>
    <xf numFmtId="3" fontId="81" fillId="34" borderId="12" xfId="51" applyNumberFormat="1" applyFont="1" applyFill="1" applyBorder="1" applyAlignment="1">
      <alignment horizontal="right"/>
      <protection/>
    </xf>
    <xf numFmtId="3" fontId="81" fillId="34" borderId="12" xfId="51" applyNumberFormat="1" applyFont="1" applyFill="1" applyBorder="1">
      <alignment/>
      <protection/>
    </xf>
    <xf numFmtId="3" fontId="23" fillId="34" borderId="12" xfId="51" applyNumberFormat="1" applyFont="1" applyFill="1" applyBorder="1">
      <alignment/>
      <protection/>
    </xf>
    <xf numFmtId="0" fontId="4" fillId="0" borderId="0" xfId="48" applyFont="1" applyFill="1">
      <alignment/>
      <protection/>
    </xf>
    <xf numFmtId="0" fontId="23" fillId="0" borderId="0" xfId="48" applyFont="1" applyBorder="1" applyAlignment="1" applyProtection="1">
      <alignment horizontal="right"/>
      <protection locked="0"/>
    </xf>
    <xf numFmtId="9" fontId="23" fillId="2" borderId="0" xfId="48" applyNumberFormat="1" applyFont="1" applyFill="1" applyBorder="1" applyAlignment="1" applyProtection="1">
      <alignment horizontal="right"/>
      <protection locked="0"/>
    </xf>
    <xf numFmtId="3" fontId="23" fillId="34" borderId="68" xfId="51" applyNumberFormat="1" applyFont="1" applyFill="1" applyBorder="1">
      <alignment/>
      <protection/>
    </xf>
    <xf numFmtId="3" fontId="23" fillId="34" borderId="61" xfId="51" applyNumberFormat="1" applyFont="1" applyFill="1" applyBorder="1">
      <alignment/>
      <protection/>
    </xf>
    <xf numFmtId="3" fontId="23" fillId="34" borderId="61" xfId="51" applyNumberFormat="1" applyFont="1" applyFill="1" applyBorder="1" applyProtection="1">
      <alignment/>
      <protection/>
    </xf>
    <xf numFmtId="0" fontId="81" fillId="34" borderId="61" xfId="48" applyFont="1" applyFill="1" applyBorder="1" applyAlignment="1">
      <alignment horizontal="center" vertical="center"/>
      <protection/>
    </xf>
    <xf numFmtId="0" fontId="81" fillId="34" borderId="61" xfId="48" applyFont="1" applyFill="1" applyBorder="1" applyAlignment="1" applyProtection="1">
      <alignment horizontal="center" vertical="center"/>
      <protection locked="0"/>
    </xf>
    <xf numFmtId="0" fontId="4" fillId="34" borderId="63" xfId="48" applyFont="1" applyFill="1" applyBorder="1" applyAlignment="1" applyProtection="1">
      <alignment horizontal="left" vertical="center"/>
      <protection locked="0"/>
    </xf>
    <xf numFmtId="0" fontId="23" fillId="0" borderId="0" xfId="48" applyFont="1">
      <alignment/>
      <protection/>
    </xf>
    <xf numFmtId="0" fontId="14" fillId="0" borderId="0" xfId="48" applyFont="1" applyBorder="1" applyAlignment="1">
      <alignment horizontal="right"/>
      <protection/>
    </xf>
    <xf numFmtId="10" fontId="14" fillId="0" borderId="0" xfId="48" applyNumberFormat="1" applyFont="1" applyBorder="1" applyProtection="1">
      <alignment/>
      <protection/>
    </xf>
    <xf numFmtId="10" fontId="4" fillId="0" borderId="0" xfId="48" applyNumberFormat="1" applyFont="1" applyBorder="1" applyProtection="1">
      <alignment/>
      <protection locked="0"/>
    </xf>
    <xf numFmtId="0" fontId="4" fillId="0" borderId="0" xfId="48" applyFont="1" applyAlignment="1" applyProtection="1">
      <alignment horizontal="left"/>
      <protection locked="0"/>
    </xf>
    <xf numFmtId="3" fontId="4" fillId="0" borderId="0" xfId="48" applyNumberFormat="1" applyFont="1" applyBorder="1">
      <alignment/>
      <protection/>
    </xf>
    <xf numFmtId="3" fontId="81" fillId="34" borderId="11" xfId="51" applyNumberFormat="1" applyFont="1" applyFill="1" applyBorder="1" applyAlignment="1">
      <alignment/>
      <protection/>
    </xf>
    <xf numFmtId="3" fontId="81" fillId="34" borderId="13" xfId="51" applyNumberFormat="1" applyFont="1" applyFill="1" applyBorder="1" applyAlignment="1">
      <alignment/>
      <protection/>
    </xf>
    <xf numFmtId="3" fontId="23" fillId="34" borderId="13" xfId="51" applyNumberFormat="1" applyFont="1" applyFill="1" applyBorder="1" applyAlignment="1">
      <alignment/>
      <protection/>
    </xf>
    <xf numFmtId="3" fontId="23" fillId="34" borderId="12" xfId="51" applyNumberFormat="1" applyFont="1" applyFill="1" applyBorder="1" applyAlignment="1">
      <alignment/>
      <protection/>
    </xf>
    <xf numFmtId="3" fontId="23" fillId="34" borderId="12" xfId="51" applyNumberFormat="1" applyFont="1" applyFill="1" applyBorder="1" applyAlignment="1" applyProtection="1">
      <alignment/>
      <protection/>
    </xf>
    <xf numFmtId="0" fontId="81" fillId="34" borderId="13" xfId="48" applyFont="1" applyFill="1" applyBorder="1" applyAlignment="1">
      <alignment horizontal="center"/>
      <protection/>
    </xf>
    <xf numFmtId="0" fontId="81" fillId="34" borderId="13" xfId="48" applyFont="1" applyFill="1" applyBorder="1" applyAlignment="1" applyProtection="1">
      <alignment horizontal="center"/>
      <protection locked="0"/>
    </xf>
    <xf numFmtId="215" fontId="23" fillId="0" borderId="13" xfId="48" applyNumberFormat="1" applyFont="1" applyFill="1" applyBorder="1" applyProtection="1">
      <alignment/>
      <protection/>
    </xf>
    <xf numFmtId="215" fontId="23" fillId="0" borderId="12" xfId="48" applyNumberFormat="1" applyFont="1" applyFill="1" applyBorder="1" applyProtection="1">
      <alignment/>
      <protection/>
    </xf>
    <xf numFmtId="215" fontId="23" fillId="0" borderId="0" xfId="48" applyNumberFormat="1" applyFont="1" applyFill="1" applyBorder="1" applyProtection="1">
      <alignment/>
      <protection/>
    </xf>
    <xf numFmtId="14" fontId="4" fillId="0" borderId="0" xfId="48" applyNumberFormat="1" applyFont="1" applyBorder="1" applyAlignment="1">
      <alignment/>
      <protection/>
    </xf>
    <xf numFmtId="0" fontId="78" fillId="0" borderId="0" xfId="48" applyFont="1" applyBorder="1" applyAlignment="1">
      <alignment horizontal="left"/>
      <protection/>
    </xf>
    <xf numFmtId="0" fontId="2" fillId="0" borderId="0" xfId="48" applyFont="1" applyBorder="1" applyAlignment="1">
      <alignment horizontal="right"/>
      <protection/>
    </xf>
    <xf numFmtId="3" fontId="2" fillId="0" borderId="0" xfId="48" applyNumberFormat="1" applyFont="1" applyBorder="1">
      <alignment/>
      <protection/>
    </xf>
    <xf numFmtId="10" fontId="2" fillId="0" borderId="0" xfId="48" applyNumberFormat="1" applyFont="1" applyBorder="1" applyProtection="1">
      <alignment/>
      <protection/>
    </xf>
    <xf numFmtId="4" fontId="2" fillId="0" borderId="0" xfId="48" applyNumberFormat="1" applyFont="1" applyBorder="1">
      <alignment/>
      <protection/>
    </xf>
    <xf numFmtId="0" fontId="76" fillId="0" borderId="0" xfId="48" applyFont="1" applyAlignment="1">
      <alignment horizontal="center"/>
      <protection/>
    </xf>
    <xf numFmtId="0" fontId="76" fillId="0" borderId="0" xfId="48" applyFont="1" applyAlignment="1" applyProtection="1">
      <alignment horizontal="center"/>
      <protection/>
    </xf>
    <xf numFmtId="0" fontId="76" fillId="0" borderId="0" xfId="48" applyFont="1">
      <alignment/>
      <protection/>
    </xf>
    <xf numFmtId="4" fontId="2" fillId="0" borderId="0" xfId="48" applyNumberFormat="1" applyFont="1">
      <alignment/>
      <protection/>
    </xf>
    <xf numFmtId="10" fontId="2" fillId="0" borderId="0" xfId="48" applyNumberFormat="1" applyFont="1" applyProtection="1">
      <alignment/>
      <protection/>
    </xf>
    <xf numFmtId="3" fontId="79" fillId="0" borderId="0" xfId="48" applyNumberFormat="1" applyFont="1">
      <alignment/>
      <protection/>
    </xf>
    <xf numFmtId="3" fontId="2" fillId="0" borderId="0" xfId="48" applyNumberFormat="1" applyFont="1">
      <alignment/>
      <protection/>
    </xf>
    <xf numFmtId="10" fontId="4" fillId="0" borderId="0" xfId="48" applyNumberFormat="1" applyFont="1" applyProtection="1">
      <alignment/>
      <protection/>
    </xf>
    <xf numFmtId="0" fontId="79" fillId="0" borderId="0" xfId="48" applyFont="1">
      <alignment/>
      <protection/>
    </xf>
    <xf numFmtId="4" fontId="4" fillId="0" borderId="0" xfId="48" applyNumberFormat="1" applyFont="1">
      <alignment/>
      <protection/>
    </xf>
    <xf numFmtId="49" fontId="83" fillId="0" borderId="0" xfId="0" applyNumberFormat="1" applyFont="1" applyAlignment="1">
      <alignment/>
    </xf>
    <xf numFmtId="0" fontId="2" fillId="0" borderId="0" xfId="48" applyFont="1" applyBorder="1" applyAlignment="1">
      <alignment horizontal="left"/>
      <protection/>
    </xf>
    <xf numFmtId="0" fontId="2" fillId="0" borderId="0" xfId="49" applyFont="1" applyBorder="1" applyAlignment="1" applyProtection="1">
      <alignment horizontal="right"/>
      <protection/>
    </xf>
    <xf numFmtId="0" fontId="3" fillId="0" borderId="0" xfId="49" applyFont="1" applyBorder="1" applyAlignment="1" applyProtection="1">
      <alignment horizontal="left"/>
      <protection locked="0"/>
    </xf>
    <xf numFmtId="0" fontId="4" fillId="0" borderId="60" xfId="48" applyFont="1" applyBorder="1" applyAlignment="1" applyProtection="1">
      <alignment horizontal="left"/>
      <protection locked="0"/>
    </xf>
    <xf numFmtId="0" fontId="4" fillId="0" borderId="53" xfId="48" applyFont="1" applyBorder="1" applyAlignment="1" applyProtection="1">
      <alignment horizontal="left"/>
      <protection locked="0"/>
    </xf>
    <xf numFmtId="0" fontId="81" fillId="0" borderId="59" xfId="48" applyNumberFormat="1" applyFont="1" applyBorder="1" applyAlignment="1" applyProtection="1">
      <alignment horizontal="center"/>
      <protection/>
    </xf>
    <xf numFmtId="0" fontId="23" fillId="0" borderId="0" xfId="48" applyFont="1" applyBorder="1" applyAlignment="1" applyProtection="1">
      <alignment horizontal="center"/>
      <protection/>
    </xf>
    <xf numFmtId="211" fontId="14" fillId="0" borderId="0" xfId="48" applyNumberFormat="1" applyFont="1" applyBorder="1" applyAlignment="1" applyProtection="1">
      <alignment horizontal="center"/>
      <protection/>
    </xf>
    <xf numFmtId="10" fontId="23" fillId="0" borderId="21" xfId="48" applyNumberFormat="1" applyFont="1" applyBorder="1" applyAlignment="1" applyProtection="1">
      <alignment horizontal="center"/>
      <protection/>
    </xf>
    <xf numFmtId="0" fontId="23" fillId="2" borderId="60" xfId="48" applyFont="1" applyFill="1" applyBorder="1" applyProtection="1">
      <alignment/>
      <protection locked="0"/>
    </xf>
    <xf numFmtId="0" fontId="23" fillId="2" borderId="56" xfId="48" applyFont="1" applyFill="1" applyBorder="1" applyProtection="1">
      <alignment/>
      <protection locked="0"/>
    </xf>
    <xf numFmtId="0" fontId="23" fillId="2" borderId="0" xfId="48" applyFont="1" applyFill="1" applyBorder="1" applyProtection="1">
      <alignment/>
      <protection locked="0"/>
    </xf>
    <xf numFmtId="0" fontId="23" fillId="2" borderId="32" xfId="48" applyFont="1" applyFill="1" applyBorder="1" applyProtection="1">
      <alignment/>
      <protection locked="0"/>
    </xf>
    <xf numFmtId="0" fontId="14" fillId="2" borderId="32" xfId="48" applyFont="1" applyFill="1" applyBorder="1" applyProtection="1">
      <alignment/>
      <protection locked="0"/>
    </xf>
    <xf numFmtId="0" fontId="14" fillId="2" borderId="0" xfId="48" applyFont="1" applyFill="1" applyBorder="1" applyProtection="1">
      <alignment/>
      <protection locked="0"/>
    </xf>
  </cellXfs>
  <cellStyles count="54">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_cashflow" xfId="47"/>
    <cellStyle name="Normaali_Rahoituslaskelma" xfId="48"/>
    <cellStyle name="Normaali_Taul1" xfId="49"/>
    <cellStyle name="Normaali_valirapo" xfId="50"/>
    <cellStyle name="Normal_FINSK BUDGET" xfId="51"/>
    <cellStyle name="Otsikko" xfId="52"/>
    <cellStyle name="Otsikko 1" xfId="53"/>
    <cellStyle name="Otsikko 2" xfId="54"/>
    <cellStyle name="Otsikko 3" xfId="55"/>
    <cellStyle name="Otsikko 4" xfId="56"/>
    <cellStyle name="Comma" xfId="57"/>
    <cellStyle name="Comma [0]" xfId="58"/>
    <cellStyle name="Percent" xfId="59"/>
    <cellStyle name="Selittävä teksti" xfId="60"/>
    <cellStyle name="Summa" xfId="61"/>
    <cellStyle name="Syöttö" xfId="62"/>
    <cellStyle name="Tarkistussolu" xfId="63"/>
    <cellStyle name="Tulostus" xfId="64"/>
    <cellStyle name="Currency" xfId="65"/>
    <cellStyle name="Currency [0]" xfId="66"/>
    <cellStyle name="Varoitusteksti"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1"/>
  <sheetViews>
    <sheetView zoomScalePageLayoutView="0" workbookViewId="0" topLeftCell="A1">
      <selection activeCell="C75" sqref="C75"/>
    </sheetView>
  </sheetViews>
  <sheetFormatPr defaultColWidth="9.140625" defaultRowHeight="12.75"/>
  <cols>
    <col min="1" max="1" width="5.28125" style="549" customWidth="1"/>
    <col min="2" max="16384" width="9.140625" style="549" customWidth="1"/>
  </cols>
  <sheetData>
    <row r="1" ht="16.5">
      <c r="A1" s="573" t="s">
        <v>593</v>
      </c>
    </row>
    <row r="2" ht="16.5">
      <c r="A2" s="573" t="s">
        <v>594</v>
      </c>
    </row>
    <row r="3" ht="16.5"/>
    <row r="4" ht="16.5">
      <c r="A4" s="573" t="s">
        <v>595</v>
      </c>
    </row>
    <row r="5" ht="16.5">
      <c r="A5" s="573" t="s">
        <v>596</v>
      </c>
    </row>
    <row r="6" ht="16.5"/>
    <row r="7" ht="16.5"/>
    <row r="8" ht="13.5">
      <c r="A8" s="573" t="s">
        <v>597</v>
      </c>
    </row>
    <row r="9" spans="1:2" ht="13.5">
      <c r="A9" s="549" t="s">
        <v>71</v>
      </c>
      <c r="B9" s="549" t="s">
        <v>598</v>
      </c>
    </row>
    <row r="10" spans="1:2" ht="13.5">
      <c r="A10" s="549" t="s">
        <v>72</v>
      </c>
      <c r="B10" s="549" t="s">
        <v>599</v>
      </c>
    </row>
    <row r="11" spans="1:2" ht="13.5">
      <c r="A11" s="549" t="s">
        <v>73</v>
      </c>
      <c r="B11" s="549" t="s">
        <v>600</v>
      </c>
    </row>
    <row r="12" spans="1:2" ht="13.5">
      <c r="A12" s="549" t="s">
        <v>75</v>
      </c>
      <c r="B12" s="549" t="s">
        <v>601</v>
      </c>
    </row>
    <row r="13" spans="1:2" ht="13.5">
      <c r="A13" s="549" t="s">
        <v>74</v>
      </c>
      <c r="B13" s="549" t="s">
        <v>602</v>
      </c>
    </row>
    <row r="14" spans="1:2" ht="13.5">
      <c r="A14" s="549" t="s">
        <v>75</v>
      </c>
      <c r="B14" s="549" t="s">
        <v>603</v>
      </c>
    </row>
    <row r="15" spans="1:2" ht="13.5">
      <c r="A15" s="549" t="s">
        <v>76</v>
      </c>
      <c r="B15" s="549" t="s">
        <v>604</v>
      </c>
    </row>
    <row r="16" spans="1:2" ht="13.5">
      <c r="A16" s="549" t="s">
        <v>77</v>
      </c>
      <c r="B16" s="549" t="s">
        <v>605</v>
      </c>
    </row>
    <row r="18" ht="13.5">
      <c r="A18" s="573" t="s">
        <v>606</v>
      </c>
    </row>
    <row r="19" ht="13.5">
      <c r="A19" s="573" t="s">
        <v>607</v>
      </c>
    </row>
    <row r="20" ht="13.5">
      <c r="A20" s="549" t="s">
        <v>636</v>
      </c>
    </row>
    <row r="21" ht="13.5">
      <c r="A21" s="549" t="s">
        <v>620</v>
      </c>
    </row>
    <row r="23" ht="13.5">
      <c r="A23" s="549" t="s">
        <v>608</v>
      </c>
    </row>
    <row r="24" ht="13.5">
      <c r="B24" s="549" t="s">
        <v>609</v>
      </c>
    </row>
    <row r="25" ht="13.5">
      <c r="B25" s="549" t="s">
        <v>607</v>
      </c>
    </row>
    <row r="26" ht="13.5">
      <c r="B26" s="549" t="s">
        <v>635</v>
      </c>
    </row>
    <row r="27" ht="13.5">
      <c r="A27" s="549" t="s">
        <v>610</v>
      </c>
    </row>
    <row r="28" ht="13.5">
      <c r="B28" s="549" t="s">
        <v>609</v>
      </c>
    </row>
    <row r="29" ht="13.5">
      <c r="B29" s="549" t="s">
        <v>607</v>
      </c>
    </row>
    <row r="30" ht="13.5">
      <c r="B30" s="549" t="s">
        <v>611</v>
      </c>
    </row>
    <row r="32" ht="13.5">
      <c r="A32" s="549" t="s">
        <v>612</v>
      </c>
    </row>
    <row r="34" ht="13.5">
      <c r="A34" s="573" t="s">
        <v>613</v>
      </c>
    </row>
    <row r="35" ht="13.5">
      <c r="A35" s="549" t="s">
        <v>614</v>
      </c>
    </row>
    <row r="36" ht="13.5">
      <c r="A36" s="549" t="s">
        <v>615</v>
      </c>
    </row>
    <row r="38" ht="13.5">
      <c r="A38" s="549" t="s">
        <v>619</v>
      </c>
    </row>
    <row r="39" ht="13.5">
      <c r="A39" s="549" t="s">
        <v>616</v>
      </c>
    </row>
    <row r="40" ht="13.5">
      <c r="A40" s="549" t="s">
        <v>617</v>
      </c>
    </row>
    <row r="42" ht="13.5">
      <c r="A42" s="549" t="s">
        <v>618</v>
      </c>
    </row>
    <row r="44" ht="13.5">
      <c r="A44" s="549" t="s">
        <v>621</v>
      </c>
    </row>
    <row r="47" ht="13.5">
      <c r="A47" s="573" t="s">
        <v>622</v>
      </c>
    </row>
    <row r="48" ht="13.5">
      <c r="A48" s="573"/>
    </row>
    <row r="49" spans="3:8" ht="13.5">
      <c r="C49" s="603" t="s">
        <v>369</v>
      </c>
      <c r="D49" s="603" t="s">
        <v>370</v>
      </c>
      <c r="E49" s="603" t="s">
        <v>10</v>
      </c>
      <c r="F49" s="604" t="s">
        <v>373</v>
      </c>
      <c r="G49" s="398" t="s">
        <v>371</v>
      </c>
      <c r="H49" s="399" t="s">
        <v>372</v>
      </c>
    </row>
    <row r="51" ht="13.5">
      <c r="A51" s="549" t="s">
        <v>623</v>
      </c>
    </row>
    <row r="52" ht="13.5">
      <c r="A52" s="549" t="s">
        <v>624</v>
      </c>
    </row>
    <row r="53" ht="13.5">
      <c r="A53" s="549" t="s">
        <v>625</v>
      </c>
    </row>
    <row r="54" ht="13.5">
      <c r="A54" s="549" t="s">
        <v>626</v>
      </c>
    </row>
    <row r="56" ht="13.5">
      <c r="A56" s="573" t="s">
        <v>627</v>
      </c>
    </row>
    <row r="57" ht="13.5">
      <c r="A57" s="549" t="s">
        <v>628</v>
      </c>
    </row>
    <row r="58" ht="13.5">
      <c r="A58" s="549" t="s">
        <v>629</v>
      </c>
    </row>
    <row r="60" ht="13.5">
      <c r="A60" s="549" t="s">
        <v>630</v>
      </c>
    </row>
    <row r="61" ht="13.5">
      <c r="A61" s="549" t="s">
        <v>631</v>
      </c>
    </row>
    <row r="62" ht="13.5">
      <c r="A62" s="549" t="s">
        <v>632</v>
      </c>
    </row>
    <row r="63" ht="13.5">
      <c r="A63" s="549" t="s">
        <v>633</v>
      </c>
    </row>
    <row r="65" ht="13.5">
      <c r="A65" s="573" t="s">
        <v>634</v>
      </c>
    </row>
    <row r="67" ht="13.5">
      <c r="A67" s="573" t="s">
        <v>607</v>
      </c>
    </row>
    <row r="68" ht="13.5">
      <c r="A68" s="549" t="s">
        <v>637</v>
      </c>
    </row>
    <row r="69" spans="1:7" ht="13.5">
      <c r="A69" s="549" t="s">
        <v>638</v>
      </c>
      <c r="F69" s="679"/>
      <c r="G69" s="679"/>
    </row>
    <row r="70" spans="4:7" ht="13.5">
      <c r="D70" s="680"/>
      <c r="E70" s="680"/>
      <c r="G70" s="680"/>
    </row>
    <row r="71" ht="13.5">
      <c r="A71" s="549" t="s">
        <v>639</v>
      </c>
    </row>
  </sheetData>
  <sheetProtection/>
  <printOptions/>
  <pageMargins left="0.5905511811023623" right="0"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804"/>
  <sheetViews>
    <sheetView zoomScalePageLayoutView="0" workbookViewId="0" topLeftCell="A1">
      <pane ySplit="5" topLeftCell="A6" activePane="bottomLeft" state="frozen"/>
      <selection pane="topLeft" activeCell="A1" sqref="A1"/>
      <selection pane="bottomLeft" activeCell="B1" sqref="B1"/>
    </sheetView>
  </sheetViews>
  <sheetFormatPr defaultColWidth="9.140625" defaultRowHeight="12.75"/>
  <cols>
    <col min="1" max="1" width="3.00390625" style="220" customWidth="1"/>
    <col min="2" max="2" width="21.00390625" style="276" customWidth="1"/>
    <col min="3" max="3" width="30.00390625" style="276" customWidth="1"/>
    <col min="4" max="4" width="6.8515625" style="276" customWidth="1"/>
    <col min="5" max="5" width="6.28125" style="276" customWidth="1"/>
    <col min="6" max="6" width="5.00390625" style="276" customWidth="1"/>
    <col min="7" max="7" width="6.57421875" style="138" customWidth="1"/>
    <col min="8" max="8" width="8.00390625" style="351" customWidth="1"/>
    <col min="9" max="9" width="9.421875" style="342" customWidth="1"/>
    <col min="10" max="10" width="10.7109375" style="342" customWidth="1"/>
    <col min="11" max="11" width="0.13671875" style="276" hidden="1" customWidth="1"/>
    <col min="12" max="12" width="4.421875" style="275" hidden="1" customWidth="1"/>
    <col min="13" max="13" width="10.7109375" style="275" customWidth="1"/>
    <col min="14" max="16384" width="9.140625" style="275" customWidth="1"/>
  </cols>
  <sheetData>
    <row r="1" spans="1:17" ht="15.75">
      <c r="A1" s="24"/>
      <c r="B1" s="488" t="s">
        <v>640</v>
      </c>
      <c r="C1" s="113"/>
      <c r="D1" s="137"/>
      <c r="E1" s="137"/>
      <c r="F1" s="137"/>
      <c r="G1" s="99"/>
      <c r="H1" s="350"/>
      <c r="I1" s="136"/>
      <c r="J1" s="136"/>
      <c r="K1" s="96"/>
      <c r="L1" s="4"/>
      <c r="M1" s="274"/>
      <c r="N1" s="274"/>
      <c r="O1" s="274"/>
      <c r="P1" s="274"/>
      <c r="Q1" s="274"/>
    </row>
    <row r="2" spans="1:17" ht="13.5">
      <c r="A2" s="24"/>
      <c r="B2" s="881" t="s">
        <v>48</v>
      </c>
      <c r="C2" s="113"/>
      <c r="D2" s="137"/>
      <c r="E2" s="137"/>
      <c r="F2" s="137"/>
      <c r="G2" s="99"/>
      <c r="H2" s="350"/>
      <c r="I2" s="136"/>
      <c r="J2" s="136"/>
      <c r="K2" s="96"/>
      <c r="L2" s="4"/>
      <c r="M2" s="274"/>
      <c r="N2" s="274"/>
      <c r="O2" s="274"/>
      <c r="P2" s="274"/>
      <c r="Q2" s="274"/>
    </row>
    <row r="3" spans="1:17" ht="13.5">
      <c r="A3" s="24"/>
      <c r="B3" s="881" t="s">
        <v>412</v>
      </c>
      <c r="C3" s="113"/>
      <c r="D3" s="118" t="s">
        <v>479</v>
      </c>
      <c r="E3" s="107"/>
      <c r="G3" s="637"/>
      <c r="I3" s="638">
        <f>Summary!H5</f>
        <v>0</v>
      </c>
      <c r="J3" s="352"/>
      <c r="K3" s="96"/>
      <c r="L3" s="4"/>
      <c r="M3" s="274"/>
      <c r="N3" s="274"/>
      <c r="O3" s="274"/>
      <c r="P3" s="274"/>
      <c r="Q3" s="274"/>
    </row>
    <row r="4" spans="1:17" ht="12.75">
      <c r="A4" s="24"/>
      <c r="B4" s="113"/>
      <c r="C4" s="113"/>
      <c r="D4" s="277"/>
      <c r="E4" s="277"/>
      <c r="F4" s="113"/>
      <c r="G4" s="107"/>
      <c r="H4" s="353"/>
      <c r="I4" s="352"/>
      <c r="J4" s="352"/>
      <c r="K4" s="96"/>
      <c r="L4" s="4"/>
      <c r="M4" s="274"/>
      <c r="N4" s="274"/>
      <c r="O4" s="274"/>
      <c r="P4" s="274"/>
      <c r="Q4" s="274"/>
    </row>
    <row r="5" spans="1:17" ht="15" customHeight="1">
      <c r="A5" s="24"/>
      <c r="B5" s="114"/>
      <c r="C5" s="114"/>
      <c r="D5" s="603" t="s">
        <v>369</v>
      </c>
      <c r="E5" s="603" t="s">
        <v>370</v>
      </c>
      <c r="F5" s="603" t="s">
        <v>10</v>
      </c>
      <c r="G5" s="604" t="s">
        <v>373</v>
      </c>
      <c r="H5" s="398" t="s">
        <v>371</v>
      </c>
      <c r="I5" s="399" t="s">
        <v>372</v>
      </c>
      <c r="J5" s="228"/>
      <c r="K5" s="518"/>
      <c r="L5" s="4"/>
      <c r="M5" s="274"/>
      <c r="N5" s="274"/>
      <c r="O5" s="274"/>
      <c r="P5" s="274"/>
      <c r="Q5" s="274"/>
    </row>
    <row r="6" spans="1:17" ht="12.75">
      <c r="A6" s="132" t="s">
        <v>6</v>
      </c>
      <c r="B6" s="314" t="s">
        <v>83</v>
      </c>
      <c r="C6" s="278"/>
      <c r="D6" s="475"/>
      <c r="E6" s="287"/>
      <c r="F6" s="476"/>
      <c r="G6" s="474"/>
      <c r="H6" s="477"/>
      <c r="I6" s="478"/>
      <c r="J6" s="492"/>
      <c r="K6" s="224"/>
      <c r="L6" s="578"/>
      <c r="M6" s="274"/>
      <c r="N6" s="274"/>
      <c r="O6" s="274"/>
      <c r="P6" s="274"/>
      <c r="Q6" s="274"/>
    </row>
    <row r="7" spans="1:17" ht="13.5">
      <c r="A7" s="25"/>
      <c r="B7" s="279" t="s">
        <v>84</v>
      </c>
      <c r="C7" s="279" t="s">
        <v>94</v>
      </c>
      <c r="D7" s="384"/>
      <c r="E7" s="95"/>
      <c r="F7" s="384"/>
      <c r="G7" s="94"/>
      <c r="H7" s="402">
        <f>IF(F7=0,D7*G7,D7*F7*G7)</f>
        <v>0</v>
      </c>
      <c r="I7" s="391"/>
      <c r="J7" s="493"/>
      <c r="K7" s="224"/>
      <c r="L7" s="578"/>
      <c r="M7" s="274"/>
      <c r="N7" s="274"/>
      <c r="O7" s="274"/>
      <c r="P7" s="274"/>
      <c r="Q7" s="274"/>
    </row>
    <row r="8" spans="1:17" ht="13.5">
      <c r="A8" s="25"/>
      <c r="B8" s="279" t="s">
        <v>85</v>
      </c>
      <c r="C8" s="279" t="s">
        <v>94</v>
      </c>
      <c r="D8" s="384"/>
      <c r="E8" s="95"/>
      <c r="F8" s="384"/>
      <c r="G8" s="94"/>
      <c r="H8" s="402">
        <f>IF(F8=0,D8*G8,D8*F8*G8)</f>
        <v>0</v>
      </c>
      <c r="I8" s="394"/>
      <c r="J8" s="354"/>
      <c r="K8" s="224"/>
      <c r="L8" s="578"/>
      <c r="M8" s="274"/>
      <c r="N8" s="274"/>
      <c r="O8" s="274"/>
      <c r="P8" s="274"/>
      <c r="Q8" s="274"/>
    </row>
    <row r="9" spans="1:17" ht="13.5">
      <c r="A9" s="25"/>
      <c r="B9" s="279" t="s">
        <v>86</v>
      </c>
      <c r="C9" s="279" t="s">
        <v>94</v>
      </c>
      <c r="D9" s="384"/>
      <c r="E9" s="95"/>
      <c r="F9" s="384"/>
      <c r="G9" s="94"/>
      <c r="H9" s="402">
        <f>IF(F9=0,D9*G9,D9*F9*G9)</f>
        <v>0</v>
      </c>
      <c r="I9" s="391"/>
      <c r="J9" s="493"/>
      <c r="K9" s="224"/>
      <c r="L9" s="578"/>
      <c r="M9" s="274"/>
      <c r="N9" s="274"/>
      <c r="O9" s="274"/>
      <c r="P9" s="274"/>
      <c r="Q9" s="274"/>
    </row>
    <row r="10" spans="1:17" ht="13.5">
      <c r="A10" s="25"/>
      <c r="B10" s="279" t="s">
        <v>87</v>
      </c>
      <c r="C10" s="279" t="s">
        <v>94</v>
      </c>
      <c r="D10" s="384"/>
      <c r="E10" s="95"/>
      <c r="F10" s="384"/>
      <c r="G10" s="94"/>
      <c r="H10" s="402">
        <f>IF(F10=0,D10*G10,D10*F10*G10)</f>
        <v>0</v>
      </c>
      <c r="I10" s="391"/>
      <c r="J10" s="493"/>
      <c r="K10" s="224"/>
      <c r="L10" s="578"/>
      <c r="M10" s="274"/>
      <c r="N10" s="274"/>
      <c r="O10" s="274"/>
      <c r="P10" s="274"/>
      <c r="Q10" s="274"/>
    </row>
    <row r="11" spans="1:17" ht="14.25" thickBot="1">
      <c r="A11" s="217"/>
      <c r="B11" s="280" t="s">
        <v>129</v>
      </c>
      <c r="C11" s="280" t="s">
        <v>94</v>
      </c>
      <c r="D11" s="401"/>
      <c r="E11" s="139"/>
      <c r="F11" s="401"/>
      <c r="G11" s="425"/>
      <c r="H11" s="404">
        <f>IF(F11=0,D11*G11,D11*F11*G11)</f>
        <v>0</v>
      </c>
      <c r="I11" s="395">
        <f>SUM(H7:H11)</f>
        <v>0</v>
      </c>
      <c r="J11" s="354"/>
      <c r="K11" s="224"/>
      <c r="L11" s="578"/>
      <c r="M11" s="274"/>
      <c r="N11" s="274"/>
      <c r="O11" s="274"/>
      <c r="P11" s="274"/>
      <c r="Q11" s="274"/>
    </row>
    <row r="12" spans="1:17" ht="15.75" customHeight="1" thickBot="1">
      <c r="A12" s="541"/>
      <c r="B12" s="605" t="s">
        <v>92</v>
      </c>
      <c r="C12" s="429"/>
      <c r="D12" s="406"/>
      <c r="E12" s="406"/>
      <c r="F12" s="406"/>
      <c r="G12" s="430"/>
      <c r="H12" s="417"/>
      <c r="I12" s="433">
        <f>K12</f>
        <v>0</v>
      </c>
      <c r="J12" s="508"/>
      <c r="K12" s="361">
        <f>I11</f>
        <v>0</v>
      </c>
      <c r="L12" s="578"/>
      <c r="M12" s="274"/>
      <c r="N12" s="274"/>
      <c r="O12" s="274"/>
      <c r="P12" s="274"/>
      <c r="Q12" s="274"/>
    </row>
    <row r="13" spans="1:17" ht="13.5">
      <c r="A13" s="542"/>
      <c r="B13" s="314"/>
      <c r="C13" s="279"/>
      <c r="D13" s="95"/>
      <c r="E13" s="95"/>
      <c r="F13" s="95"/>
      <c r="G13" s="94"/>
      <c r="H13" s="350"/>
      <c r="I13" s="354"/>
      <c r="J13" s="354"/>
      <c r="K13" s="190"/>
      <c r="L13" s="578"/>
      <c r="M13" s="274"/>
      <c r="N13" s="274"/>
      <c r="O13" s="274"/>
      <c r="P13" s="274"/>
      <c r="Q13" s="274"/>
    </row>
    <row r="14" spans="1:17" ht="13.5">
      <c r="A14" s="131" t="s">
        <v>7</v>
      </c>
      <c r="B14" s="323" t="s">
        <v>509</v>
      </c>
      <c r="C14" s="282"/>
      <c r="D14" s="396"/>
      <c r="E14" s="396"/>
      <c r="F14" s="396"/>
      <c r="G14" s="397"/>
      <c r="H14" s="398"/>
      <c r="I14" s="399"/>
      <c r="J14" s="228"/>
      <c r="K14" s="574"/>
      <c r="L14" s="575"/>
      <c r="M14" s="274"/>
      <c r="N14" s="274"/>
      <c r="O14" s="274"/>
      <c r="P14" s="274"/>
      <c r="Q14" s="274"/>
    </row>
    <row r="15" spans="1:17" ht="13.5">
      <c r="A15" s="24"/>
      <c r="B15" s="283" t="s">
        <v>89</v>
      </c>
      <c r="C15" s="283" t="s">
        <v>94</v>
      </c>
      <c r="D15" s="384"/>
      <c r="E15" s="95"/>
      <c r="F15" s="384"/>
      <c r="G15" s="418"/>
      <c r="H15" s="414">
        <f>IF(F15=0,D15*G15,D15*F15*G15)</f>
        <v>0</v>
      </c>
      <c r="I15" s="391"/>
      <c r="J15" s="493"/>
      <c r="K15" s="574"/>
      <c r="L15" s="575"/>
      <c r="M15" s="274"/>
      <c r="N15" s="274"/>
      <c r="O15" s="274"/>
      <c r="P15" s="274"/>
      <c r="Q15" s="274"/>
    </row>
    <row r="16" spans="1:17" ht="13.5">
      <c r="A16" s="24"/>
      <c r="B16" s="284"/>
      <c r="C16" s="284" t="s">
        <v>94</v>
      </c>
      <c r="D16" s="385"/>
      <c r="E16" s="141"/>
      <c r="F16" s="413"/>
      <c r="G16" s="419"/>
      <c r="H16" s="415">
        <f>IF(F16=0,D16*G16,D16*F16*G16)</f>
        <v>0</v>
      </c>
      <c r="I16" s="393">
        <f>SUM(H15:H16)</f>
        <v>0</v>
      </c>
      <c r="J16" s="354"/>
      <c r="K16" s="574"/>
      <c r="L16" s="575"/>
      <c r="M16" s="274"/>
      <c r="N16" s="274"/>
      <c r="O16" s="274"/>
      <c r="P16" s="274"/>
      <c r="Q16" s="274"/>
    </row>
    <row r="17" spans="1:17" ht="13.5">
      <c r="A17" s="24"/>
      <c r="B17" s="279" t="s">
        <v>90</v>
      </c>
      <c r="C17" s="279" t="s">
        <v>94</v>
      </c>
      <c r="D17" s="384"/>
      <c r="E17" s="95"/>
      <c r="F17" s="384"/>
      <c r="G17" s="94"/>
      <c r="H17" s="402">
        <f>IF(F17=0,D17*G17,D17*F17*G17)</f>
        <v>0</v>
      </c>
      <c r="I17" s="391"/>
      <c r="J17" s="493"/>
      <c r="K17" s="224"/>
      <c r="L17" s="225"/>
      <c r="M17" s="274"/>
      <c r="N17" s="274"/>
      <c r="O17" s="274"/>
      <c r="P17" s="274"/>
      <c r="Q17" s="274"/>
    </row>
    <row r="18" spans="1:17" ht="13.5">
      <c r="A18" s="24"/>
      <c r="B18" s="283"/>
      <c r="C18" s="283" t="s">
        <v>93</v>
      </c>
      <c r="D18" s="410"/>
      <c r="E18" s="143"/>
      <c r="F18" s="409"/>
      <c r="G18" s="106"/>
      <c r="H18" s="402">
        <f>D18*H17</f>
        <v>0</v>
      </c>
      <c r="I18" s="391"/>
      <c r="J18" s="493"/>
      <c r="K18" s="574"/>
      <c r="L18" s="575"/>
      <c r="M18" s="274"/>
      <c r="N18" s="274"/>
      <c r="O18" s="274"/>
      <c r="P18" s="274"/>
      <c r="Q18" s="274"/>
    </row>
    <row r="19" spans="1:17" ht="13.5">
      <c r="A19" s="24"/>
      <c r="B19" s="284"/>
      <c r="C19" s="284" t="s">
        <v>91</v>
      </c>
      <c r="D19" s="411"/>
      <c r="E19" s="141"/>
      <c r="F19" s="413"/>
      <c r="G19" s="142"/>
      <c r="H19" s="403">
        <f>(H17+H18)*D19</f>
        <v>0</v>
      </c>
      <c r="I19" s="393">
        <f>SUM(H17:H19)</f>
        <v>0</v>
      </c>
      <c r="J19" s="354"/>
      <c r="K19" s="574"/>
      <c r="L19" s="575"/>
      <c r="M19" s="274"/>
      <c r="N19" s="274"/>
      <c r="O19" s="274"/>
      <c r="P19" s="274"/>
      <c r="Q19" s="274"/>
    </row>
    <row r="20" spans="1:17" ht="13.5">
      <c r="A20" s="24"/>
      <c r="B20" s="283" t="s">
        <v>377</v>
      </c>
      <c r="C20" s="283" t="s">
        <v>94</v>
      </c>
      <c r="D20" s="409"/>
      <c r="E20" s="143"/>
      <c r="F20" s="409"/>
      <c r="G20" s="420"/>
      <c r="H20" s="414">
        <f>IF(F20=0,D20*G20,D20*F20*G20)</f>
        <v>0</v>
      </c>
      <c r="I20" s="391"/>
      <c r="J20" s="493"/>
      <c r="K20" s="574"/>
      <c r="L20" s="575"/>
      <c r="M20" s="274"/>
      <c r="N20" s="274"/>
      <c r="O20" s="274"/>
      <c r="P20" s="274"/>
      <c r="Q20" s="274"/>
    </row>
    <row r="21" spans="1:17" ht="13.5">
      <c r="A21" s="24"/>
      <c r="B21" s="283"/>
      <c r="C21" s="283" t="s">
        <v>93</v>
      </c>
      <c r="D21" s="410"/>
      <c r="E21" s="143"/>
      <c r="F21" s="409"/>
      <c r="G21" s="420"/>
      <c r="H21" s="414">
        <f>D21*H20</f>
        <v>0</v>
      </c>
      <c r="I21" s="391"/>
      <c r="J21" s="493"/>
      <c r="K21" s="574"/>
      <c r="L21" s="575"/>
      <c r="M21" s="274"/>
      <c r="N21" s="274"/>
      <c r="O21" s="274"/>
      <c r="P21" s="274"/>
      <c r="Q21" s="274"/>
    </row>
    <row r="22" spans="1:17" ht="13.5">
      <c r="A22" s="24"/>
      <c r="B22" s="284"/>
      <c r="C22" s="284" t="s">
        <v>91</v>
      </c>
      <c r="D22" s="411"/>
      <c r="E22" s="141"/>
      <c r="F22" s="413"/>
      <c r="G22" s="419"/>
      <c r="H22" s="415">
        <f>(H20+H21)*D22</f>
        <v>0</v>
      </c>
      <c r="I22" s="393">
        <f>SUM(H20:H22)</f>
        <v>0</v>
      </c>
      <c r="J22" s="354"/>
      <c r="K22" s="574"/>
      <c r="L22" s="575"/>
      <c r="M22" s="274"/>
      <c r="N22" s="274"/>
      <c r="O22" s="274"/>
      <c r="P22" s="274"/>
      <c r="Q22" s="274"/>
    </row>
    <row r="23" spans="1:17" ht="13.5">
      <c r="A23" s="24"/>
      <c r="B23" s="283" t="s">
        <v>95</v>
      </c>
      <c r="C23" s="283" t="s">
        <v>94</v>
      </c>
      <c r="D23" s="409"/>
      <c r="E23" s="143"/>
      <c r="F23" s="409"/>
      <c r="G23" s="420"/>
      <c r="H23" s="414">
        <f>IF(F23=0,D23*G23,D23*F23*G23)</f>
        <v>0</v>
      </c>
      <c r="I23" s="391"/>
      <c r="J23" s="354"/>
      <c r="K23" s="574"/>
      <c r="L23" s="575"/>
      <c r="M23" s="274"/>
      <c r="N23" s="274"/>
      <c r="O23" s="274"/>
      <c r="P23" s="274"/>
      <c r="Q23" s="274"/>
    </row>
    <row r="24" spans="1:17" ht="13.5">
      <c r="A24" s="24"/>
      <c r="B24" s="283"/>
      <c r="C24" s="283" t="s">
        <v>93</v>
      </c>
      <c r="D24" s="410"/>
      <c r="E24" s="143"/>
      <c r="F24" s="409"/>
      <c r="G24" s="420"/>
      <c r="H24" s="414">
        <f>D24*H23</f>
        <v>0</v>
      </c>
      <c r="I24" s="391"/>
      <c r="J24" s="354"/>
      <c r="K24" s="574"/>
      <c r="L24" s="575"/>
      <c r="M24" s="274"/>
      <c r="N24" s="274"/>
      <c r="O24" s="274"/>
      <c r="P24" s="274"/>
      <c r="Q24" s="274"/>
    </row>
    <row r="25" spans="1:17" ht="13.5">
      <c r="A25" s="24"/>
      <c r="B25" s="284"/>
      <c r="C25" s="284" t="s">
        <v>91</v>
      </c>
      <c r="D25" s="411"/>
      <c r="E25" s="141"/>
      <c r="F25" s="413"/>
      <c r="G25" s="419"/>
      <c r="H25" s="415">
        <f>(H23+H24)*D25</f>
        <v>0</v>
      </c>
      <c r="I25" s="393">
        <f>SUM(H23:H25)</f>
        <v>0</v>
      </c>
      <c r="J25" s="354"/>
      <c r="K25" s="574"/>
      <c r="L25" s="575"/>
      <c r="M25" s="274"/>
      <c r="N25" s="274"/>
      <c r="O25" s="274"/>
      <c r="P25" s="274"/>
      <c r="Q25" s="274"/>
    </row>
    <row r="26" spans="1:17" ht="13.5">
      <c r="A26" s="24"/>
      <c r="B26" s="283" t="s">
        <v>96</v>
      </c>
      <c r="C26" s="283" t="s">
        <v>94</v>
      </c>
      <c r="D26" s="409"/>
      <c r="E26" s="143"/>
      <c r="F26" s="409"/>
      <c r="G26" s="420"/>
      <c r="H26" s="414">
        <f>IF(F26=0,D26*G26,D26*F26*G26)</f>
        <v>0</v>
      </c>
      <c r="I26" s="391"/>
      <c r="J26" s="493"/>
      <c r="K26" s="574"/>
      <c r="L26" s="575"/>
      <c r="M26" s="274"/>
      <c r="N26" s="274"/>
      <c r="O26" s="274"/>
      <c r="P26" s="274"/>
      <c r="Q26" s="274"/>
    </row>
    <row r="27" spans="1:17" ht="13.5">
      <c r="A27" s="24"/>
      <c r="B27" s="283"/>
      <c r="C27" s="283" t="s">
        <v>93</v>
      </c>
      <c r="D27" s="410"/>
      <c r="E27" s="143"/>
      <c r="F27" s="409"/>
      <c r="G27" s="420"/>
      <c r="H27" s="414">
        <f>D27*H26</f>
        <v>0</v>
      </c>
      <c r="I27" s="391"/>
      <c r="J27" s="493"/>
      <c r="K27" s="574"/>
      <c r="L27" s="575"/>
      <c r="M27" s="274"/>
      <c r="N27" s="274"/>
      <c r="O27" s="274"/>
      <c r="P27" s="274"/>
      <c r="Q27" s="274"/>
    </row>
    <row r="28" spans="1:17" ht="13.5">
      <c r="A28" s="24"/>
      <c r="B28" s="284"/>
      <c r="C28" s="284" t="s">
        <v>91</v>
      </c>
      <c r="D28" s="411"/>
      <c r="E28" s="141"/>
      <c r="F28" s="413"/>
      <c r="G28" s="419"/>
      <c r="H28" s="415">
        <f>(H26+H27)*D28</f>
        <v>0</v>
      </c>
      <c r="I28" s="393">
        <f>SUM(H26:H28)</f>
        <v>0</v>
      </c>
      <c r="J28" s="354"/>
      <c r="K28" s="574"/>
      <c r="L28" s="575"/>
      <c r="M28" s="274"/>
      <c r="N28" s="274"/>
      <c r="O28" s="274"/>
      <c r="P28" s="274"/>
      <c r="Q28" s="274"/>
    </row>
    <row r="29" spans="1:17" ht="13.5">
      <c r="A29" s="24"/>
      <c r="B29" s="283" t="s">
        <v>97</v>
      </c>
      <c r="C29" s="283" t="s">
        <v>94</v>
      </c>
      <c r="D29" s="409"/>
      <c r="E29" s="143"/>
      <c r="F29" s="409"/>
      <c r="G29" s="420"/>
      <c r="H29" s="414">
        <f>IF(F29=0,D29*G29,D29*F29*G29)</f>
        <v>0</v>
      </c>
      <c r="I29" s="391"/>
      <c r="J29" s="493"/>
      <c r="K29" s="574"/>
      <c r="L29" s="575"/>
      <c r="M29" s="274"/>
      <c r="N29" s="274"/>
      <c r="O29" s="274"/>
      <c r="P29" s="274"/>
      <c r="Q29" s="274"/>
    </row>
    <row r="30" spans="1:17" ht="13.5">
      <c r="A30" s="24"/>
      <c r="B30" s="283"/>
      <c r="C30" s="283" t="s">
        <v>93</v>
      </c>
      <c r="D30" s="410"/>
      <c r="E30" s="143"/>
      <c r="F30" s="409"/>
      <c r="G30" s="420"/>
      <c r="H30" s="414">
        <f>D30*H29</f>
        <v>0</v>
      </c>
      <c r="I30" s="391"/>
      <c r="J30" s="493"/>
      <c r="K30" s="574"/>
      <c r="L30" s="575"/>
      <c r="M30" s="274"/>
      <c r="N30" s="274"/>
      <c r="O30" s="274"/>
      <c r="P30" s="274"/>
      <c r="Q30" s="274"/>
    </row>
    <row r="31" spans="1:17" ht="13.5">
      <c r="A31" s="24"/>
      <c r="B31" s="284"/>
      <c r="C31" s="284" t="s">
        <v>91</v>
      </c>
      <c r="D31" s="411"/>
      <c r="E31" s="141"/>
      <c r="F31" s="413"/>
      <c r="G31" s="419"/>
      <c r="H31" s="415">
        <f>(H29+H30)*D31</f>
        <v>0</v>
      </c>
      <c r="I31" s="393">
        <f>SUM(H29:H31)</f>
        <v>0</v>
      </c>
      <c r="J31" s="354"/>
      <c r="K31" s="574"/>
      <c r="L31" s="575"/>
      <c r="M31" s="274"/>
      <c r="N31" s="274"/>
      <c r="O31" s="274"/>
      <c r="P31" s="274"/>
      <c r="Q31" s="274"/>
    </row>
    <row r="32" spans="1:17" ht="13.5">
      <c r="A32" s="24"/>
      <c r="B32" s="283" t="s">
        <v>98</v>
      </c>
      <c r="C32" s="283" t="s">
        <v>94</v>
      </c>
      <c r="D32" s="409"/>
      <c r="E32" s="143"/>
      <c r="F32" s="409"/>
      <c r="G32" s="420"/>
      <c r="H32" s="414">
        <f>IF(F32=0,D32*G32,D32*F32*G32)</f>
        <v>0</v>
      </c>
      <c r="I32" s="391"/>
      <c r="J32" s="493"/>
      <c r="K32" s="574"/>
      <c r="L32" s="575"/>
      <c r="M32" s="274"/>
      <c r="N32" s="274"/>
      <c r="O32" s="274"/>
      <c r="P32" s="274"/>
      <c r="Q32" s="274"/>
    </row>
    <row r="33" spans="1:17" ht="13.5">
      <c r="A33" s="24"/>
      <c r="B33" s="283"/>
      <c r="C33" s="283" t="s">
        <v>93</v>
      </c>
      <c r="D33" s="410"/>
      <c r="E33" s="143"/>
      <c r="F33" s="409"/>
      <c r="G33" s="420"/>
      <c r="H33" s="414">
        <f>D33*H32</f>
        <v>0</v>
      </c>
      <c r="I33" s="391"/>
      <c r="J33" s="493"/>
      <c r="K33" s="574"/>
      <c r="L33" s="575"/>
      <c r="M33" s="274"/>
      <c r="N33" s="274"/>
      <c r="O33" s="274"/>
      <c r="P33" s="274"/>
      <c r="Q33" s="274"/>
    </row>
    <row r="34" spans="1:17" ht="13.5">
      <c r="A34" s="24"/>
      <c r="B34" s="284"/>
      <c r="C34" s="284" t="s">
        <v>91</v>
      </c>
      <c r="D34" s="411"/>
      <c r="E34" s="141"/>
      <c r="F34" s="413"/>
      <c r="G34" s="419"/>
      <c r="H34" s="415">
        <f>(H32+H33)*D34</f>
        <v>0</v>
      </c>
      <c r="I34" s="393">
        <f>SUM(H32:H34)</f>
        <v>0</v>
      </c>
      <c r="J34" s="354"/>
      <c r="K34" s="574"/>
      <c r="L34" s="575"/>
      <c r="M34" s="274"/>
      <c r="N34" s="274"/>
      <c r="O34" s="274"/>
      <c r="P34" s="274"/>
      <c r="Q34" s="274"/>
    </row>
    <row r="35" spans="1:17" ht="13.5">
      <c r="A35" s="24"/>
      <c r="B35" s="283" t="s">
        <v>99</v>
      </c>
      <c r="C35" s="283" t="s">
        <v>94</v>
      </c>
      <c r="D35" s="409"/>
      <c r="E35" s="143"/>
      <c r="F35" s="409"/>
      <c r="G35" s="420"/>
      <c r="H35" s="414">
        <f>IF(F35=0,D35*G35,D35*F35*G35)</f>
        <v>0</v>
      </c>
      <c r="I35" s="391"/>
      <c r="J35" s="493"/>
      <c r="K35" s="574"/>
      <c r="L35" s="575"/>
      <c r="M35" s="274"/>
      <c r="N35" s="274"/>
      <c r="O35" s="274"/>
      <c r="P35" s="274"/>
      <c r="Q35" s="274"/>
    </row>
    <row r="36" spans="1:17" ht="13.5">
      <c r="A36" s="24"/>
      <c r="B36" s="283"/>
      <c r="C36" s="283" t="s">
        <v>93</v>
      </c>
      <c r="D36" s="410"/>
      <c r="E36" s="143"/>
      <c r="F36" s="409"/>
      <c r="G36" s="420"/>
      <c r="H36" s="414">
        <f>D36*H35</f>
        <v>0</v>
      </c>
      <c r="I36" s="391"/>
      <c r="J36" s="493"/>
      <c r="K36" s="574"/>
      <c r="L36" s="575"/>
      <c r="M36" s="274"/>
      <c r="N36" s="274"/>
      <c r="O36" s="274"/>
      <c r="P36" s="274"/>
      <c r="Q36" s="274"/>
    </row>
    <row r="37" spans="1:17" ht="13.5">
      <c r="A37" s="24"/>
      <c r="B37" s="284"/>
      <c r="C37" s="284" t="s">
        <v>91</v>
      </c>
      <c r="D37" s="411"/>
      <c r="E37" s="141"/>
      <c r="F37" s="413"/>
      <c r="G37" s="419"/>
      <c r="H37" s="415">
        <f>(H35+H36)*D37</f>
        <v>0</v>
      </c>
      <c r="I37" s="393">
        <f>SUM(H35:H37)</f>
        <v>0</v>
      </c>
      <c r="J37" s="354"/>
      <c r="K37" s="574"/>
      <c r="L37" s="575"/>
      <c r="M37" s="274"/>
      <c r="N37" s="274"/>
      <c r="O37" s="274"/>
      <c r="P37" s="274"/>
      <c r="Q37" s="274"/>
    </row>
    <row r="38" spans="1:17" ht="13.5">
      <c r="A38" s="24"/>
      <c r="B38" s="283" t="s">
        <v>153</v>
      </c>
      <c r="C38" s="283" t="s">
        <v>94</v>
      </c>
      <c r="D38" s="409"/>
      <c r="E38" s="143"/>
      <c r="F38" s="409"/>
      <c r="G38" s="420"/>
      <c r="H38" s="414">
        <f>IF(F38=0,D38*G38,D38*F38*G38)</f>
        <v>0</v>
      </c>
      <c r="I38" s="391"/>
      <c r="J38" s="493"/>
      <c r="K38" s="574"/>
      <c r="L38" s="575"/>
      <c r="M38" s="274"/>
      <c r="N38" s="274"/>
      <c r="O38" s="274"/>
      <c r="P38" s="274"/>
      <c r="Q38" s="274"/>
    </row>
    <row r="39" spans="1:17" ht="13.5">
      <c r="A39" s="24"/>
      <c r="B39" s="283"/>
      <c r="C39" s="283" t="s">
        <v>93</v>
      </c>
      <c r="D39" s="410"/>
      <c r="E39" s="143"/>
      <c r="F39" s="409"/>
      <c r="G39" s="420"/>
      <c r="H39" s="414">
        <f>D39*H38</f>
        <v>0</v>
      </c>
      <c r="I39" s="391"/>
      <c r="J39" s="493"/>
      <c r="K39" s="574"/>
      <c r="L39" s="575"/>
      <c r="M39" s="274"/>
      <c r="N39" s="274"/>
      <c r="O39" s="274"/>
      <c r="P39" s="274"/>
      <c r="Q39" s="274"/>
    </row>
    <row r="40" spans="1:17" ht="13.5">
      <c r="A40" s="24"/>
      <c r="B40" s="284"/>
      <c r="C40" s="284" t="s">
        <v>91</v>
      </c>
      <c r="D40" s="411"/>
      <c r="E40" s="141"/>
      <c r="F40" s="413"/>
      <c r="G40" s="419"/>
      <c r="H40" s="415">
        <f>(H38+H39)*D40</f>
        <v>0</v>
      </c>
      <c r="I40" s="393">
        <f>SUM(H38:H40)</f>
        <v>0</v>
      </c>
      <c r="J40" s="354"/>
      <c r="K40" s="574"/>
      <c r="L40" s="575"/>
      <c r="M40" s="274"/>
      <c r="N40" s="274"/>
      <c r="O40" s="274"/>
      <c r="P40" s="274"/>
      <c r="Q40" s="274"/>
    </row>
    <row r="41" spans="1:17" ht="13.5">
      <c r="A41" s="24"/>
      <c r="B41" s="283" t="s">
        <v>133</v>
      </c>
      <c r="C41" s="283" t="s">
        <v>94</v>
      </c>
      <c r="D41" s="409"/>
      <c r="E41" s="143"/>
      <c r="F41" s="409"/>
      <c r="G41" s="420"/>
      <c r="H41" s="414">
        <f>IF(F41=0,D41*G41,D41*F41*G41)</f>
        <v>0</v>
      </c>
      <c r="I41" s="391"/>
      <c r="J41" s="493"/>
      <c r="K41" s="574"/>
      <c r="L41" s="575"/>
      <c r="M41" s="274"/>
      <c r="N41" s="274"/>
      <c r="O41" s="274"/>
      <c r="P41" s="274"/>
      <c r="Q41" s="274"/>
    </row>
    <row r="42" spans="1:17" ht="13.5">
      <c r="A42" s="24"/>
      <c r="B42" s="283"/>
      <c r="C42" s="283" t="s">
        <v>93</v>
      </c>
      <c r="D42" s="410"/>
      <c r="E42" s="143"/>
      <c r="F42" s="409"/>
      <c r="G42" s="420"/>
      <c r="H42" s="414">
        <f>D42*H41</f>
        <v>0</v>
      </c>
      <c r="I42" s="391"/>
      <c r="J42" s="493"/>
      <c r="K42" s="574"/>
      <c r="L42" s="575"/>
      <c r="M42" s="274"/>
      <c r="N42" s="274"/>
      <c r="O42" s="274"/>
      <c r="P42" s="274"/>
      <c r="Q42" s="274"/>
    </row>
    <row r="43" spans="1:17" ht="13.5">
      <c r="A43" s="24"/>
      <c r="B43" s="284"/>
      <c r="C43" s="284" t="s">
        <v>91</v>
      </c>
      <c r="D43" s="411"/>
      <c r="E43" s="141"/>
      <c r="F43" s="413"/>
      <c r="G43" s="419"/>
      <c r="H43" s="415">
        <f>(H41+H42)*D43</f>
        <v>0</v>
      </c>
      <c r="I43" s="393">
        <f>SUM(H41:H43)</f>
        <v>0</v>
      </c>
      <c r="J43" s="354"/>
      <c r="K43" s="574"/>
      <c r="L43" s="575"/>
      <c r="M43" s="274"/>
      <c r="N43" s="274"/>
      <c r="O43" s="274"/>
      <c r="P43" s="274"/>
      <c r="Q43" s="274"/>
    </row>
    <row r="44" spans="1:17" ht="13.5">
      <c r="A44" s="24"/>
      <c r="B44" s="283" t="s">
        <v>134</v>
      </c>
      <c r="C44" s="283" t="s">
        <v>94</v>
      </c>
      <c r="D44" s="409"/>
      <c r="E44" s="143"/>
      <c r="F44" s="409"/>
      <c r="G44" s="420"/>
      <c r="H44" s="414">
        <f>IF(F44=0,D44*G44,D44*F44*G44)</f>
        <v>0</v>
      </c>
      <c r="I44" s="391"/>
      <c r="J44" s="493"/>
      <c r="K44" s="574"/>
      <c r="L44" s="575"/>
      <c r="M44" s="274"/>
      <c r="N44" s="274"/>
      <c r="O44" s="274"/>
      <c r="P44" s="274"/>
      <c r="Q44" s="274"/>
    </row>
    <row r="45" spans="1:17" ht="13.5">
      <c r="A45" s="24"/>
      <c r="B45" s="283"/>
      <c r="C45" s="283" t="s">
        <v>93</v>
      </c>
      <c r="D45" s="410"/>
      <c r="E45" s="143"/>
      <c r="F45" s="409"/>
      <c r="G45" s="420"/>
      <c r="H45" s="414">
        <f>D45*H44</f>
        <v>0</v>
      </c>
      <c r="I45" s="391"/>
      <c r="J45" s="493"/>
      <c r="K45" s="574"/>
      <c r="L45" s="575"/>
      <c r="M45" s="274"/>
      <c r="N45" s="274"/>
      <c r="O45" s="274"/>
      <c r="P45" s="274"/>
      <c r="Q45" s="274"/>
    </row>
    <row r="46" spans="1:17" ht="13.5">
      <c r="A46" s="24"/>
      <c r="B46" s="284"/>
      <c r="C46" s="284" t="s">
        <v>91</v>
      </c>
      <c r="D46" s="411"/>
      <c r="E46" s="141"/>
      <c r="F46" s="413"/>
      <c r="G46" s="419"/>
      <c r="H46" s="415">
        <f>(H44+H45)*D46</f>
        <v>0</v>
      </c>
      <c r="I46" s="393">
        <f>SUM(H44:H46)</f>
        <v>0</v>
      </c>
      <c r="J46" s="354"/>
      <c r="K46" s="574"/>
      <c r="L46" s="575"/>
      <c r="M46" s="274"/>
      <c r="N46" s="274"/>
      <c r="O46" s="274"/>
      <c r="P46" s="274"/>
      <c r="Q46" s="274"/>
    </row>
    <row r="47" spans="1:17" ht="13.5">
      <c r="A47" s="24"/>
      <c r="B47" s="283" t="s">
        <v>0</v>
      </c>
      <c r="C47" s="283" t="s">
        <v>94</v>
      </c>
      <c r="D47" s="409"/>
      <c r="E47" s="143"/>
      <c r="F47" s="409"/>
      <c r="G47" s="420"/>
      <c r="H47" s="414">
        <f>IF(F47=0,D47*G47,D47*F47*G47)</f>
        <v>0</v>
      </c>
      <c r="I47" s="391"/>
      <c r="J47" s="493"/>
      <c r="K47" s="574"/>
      <c r="L47" s="575"/>
      <c r="M47" s="274"/>
      <c r="N47" s="274"/>
      <c r="O47" s="274"/>
      <c r="P47" s="274"/>
      <c r="Q47" s="274"/>
    </row>
    <row r="48" spans="1:17" ht="13.5">
      <c r="A48" s="24"/>
      <c r="B48" s="283"/>
      <c r="C48" s="283" t="s">
        <v>93</v>
      </c>
      <c r="D48" s="410"/>
      <c r="E48" s="143"/>
      <c r="F48" s="409"/>
      <c r="G48" s="420"/>
      <c r="H48" s="414">
        <f>D48*H47</f>
        <v>0</v>
      </c>
      <c r="I48" s="391"/>
      <c r="J48" s="493"/>
      <c r="K48" s="574"/>
      <c r="L48" s="575"/>
      <c r="M48" s="274"/>
      <c r="N48" s="274"/>
      <c r="O48" s="274"/>
      <c r="P48" s="274"/>
      <c r="Q48" s="274"/>
    </row>
    <row r="49" spans="1:17" ht="13.5">
      <c r="A49" s="24"/>
      <c r="B49" s="284"/>
      <c r="C49" s="284" t="s">
        <v>91</v>
      </c>
      <c r="D49" s="411"/>
      <c r="E49" s="141"/>
      <c r="F49" s="413"/>
      <c r="G49" s="419"/>
      <c r="H49" s="415">
        <f>(H47+H48)*D49</f>
        <v>0</v>
      </c>
      <c r="I49" s="393">
        <f>SUM(H47:H49)</f>
        <v>0</v>
      </c>
      <c r="J49" s="354"/>
      <c r="K49" s="574"/>
      <c r="L49" s="575"/>
      <c r="M49" s="274"/>
      <c r="N49" s="274"/>
      <c r="O49" s="274"/>
      <c r="P49" s="274"/>
      <c r="Q49" s="274"/>
    </row>
    <row r="50" spans="1:17" ht="13.5">
      <c r="A50" s="24"/>
      <c r="B50" s="283" t="s">
        <v>32</v>
      </c>
      <c r="C50" s="283" t="s">
        <v>94</v>
      </c>
      <c r="D50" s="409"/>
      <c r="E50" s="143"/>
      <c r="F50" s="409"/>
      <c r="G50" s="420"/>
      <c r="H50" s="414">
        <f>IF(F50=0,D50*G50,D50*F50*G50)</f>
        <v>0</v>
      </c>
      <c r="I50" s="391"/>
      <c r="J50" s="493"/>
      <c r="K50" s="574"/>
      <c r="L50" s="575"/>
      <c r="M50" s="274"/>
      <c r="N50" s="274"/>
      <c r="O50" s="274"/>
      <c r="P50" s="274"/>
      <c r="Q50" s="274"/>
    </row>
    <row r="51" spans="1:17" ht="13.5">
      <c r="A51" s="24"/>
      <c r="B51" s="283"/>
      <c r="C51" s="283" t="s">
        <v>93</v>
      </c>
      <c r="D51" s="410"/>
      <c r="E51" s="143"/>
      <c r="F51" s="409"/>
      <c r="G51" s="420"/>
      <c r="H51" s="414">
        <f>D51*H50</f>
        <v>0</v>
      </c>
      <c r="I51" s="391"/>
      <c r="J51" s="493"/>
      <c r="K51" s="574"/>
      <c r="L51" s="575"/>
      <c r="M51" s="274"/>
      <c r="N51" s="274"/>
      <c r="O51" s="274"/>
      <c r="P51" s="274"/>
      <c r="Q51" s="274"/>
    </row>
    <row r="52" spans="1:17" ht="13.5">
      <c r="A52" s="24"/>
      <c r="B52" s="284"/>
      <c r="C52" s="284" t="s">
        <v>91</v>
      </c>
      <c r="D52" s="411"/>
      <c r="E52" s="141"/>
      <c r="F52" s="413"/>
      <c r="G52" s="419"/>
      <c r="H52" s="415">
        <f>(H50+H51)*D52</f>
        <v>0</v>
      </c>
      <c r="I52" s="393">
        <f>SUM(H50:H52)</f>
        <v>0</v>
      </c>
      <c r="J52" s="354"/>
      <c r="K52" s="574"/>
      <c r="L52" s="575"/>
      <c r="M52" s="274"/>
      <c r="N52" s="274"/>
      <c r="O52" s="274"/>
      <c r="P52" s="274"/>
      <c r="Q52" s="274"/>
    </row>
    <row r="53" spans="1:17" ht="13.5">
      <c r="A53" s="24"/>
      <c r="B53" s="283" t="s">
        <v>378</v>
      </c>
      <c r="C53" s="283" t="s">
        <v>94</v>
      </c>
      <c r="D53" s="409"/>
      <c r="E53" s="143"/>
      <c r="F53" s="409"/>
      <c r="G53" s="420"/>
      <c r="H53" s="414">
        <f>IF(F53=0,D53*G53,D53*F53*G53)</f>
        <v>0</v>
      </c>
      <c r="I53" s="391"/>
      <c r="J53" s="493"/>
      <c r="K53" s="574"/>
      <c r="L53" s="575"/>
      <c r="M53" s="274"/>
      <c r="N53" s="274"/>
      <c r="O53" s="274"/>
      <c r="P53" s="274"/>
      <c r="Q53" s="274"/>
    </row>
    <row r="54" spans="1:17" ht="13.5">
      <c r="A54" s="24"/>
      <c r="B54" s="283"/>
      <c r="C54" s="283" t="s">
        <v>93</v>
      </c>
      <c r="D54" s="410"/>
      <c r="E54" s="143"/>
      <c r="F54" s="409"/>
      <c r="G54" s="420"/>
      <c r="H54" s="414">
        <f>D54*H53</f>
        <v>0</v>
      </c>
      <c r="I54" s="391"/>
      <c r="J54" s="493"/>
      <c r="K54" s="574"/>
      <c r="L54" s="575"/>
      <c r="M54" s="274"/>
      <c r="N54" s="274"/>
      <c r="O54" s="274"/>
      <c r="P54" s="274"/>
      <c r="Q54" s="274"/>
    </row>
    <row r="55" spans="1:17" ht="13.5">
      <c r="A55" s="24"/>
      <c r="B55" s="284"/>
      <c r="C55" s="284" t="s">
        <v>91</v>
      </c>
      <c r="D55" s="411"/>
      <c r="E55" s="141"/>
      <c r="F55" s="413"/>
      <c r="G55" s="419"/>
      <c r="H55" s="415">
        <f>(H53+H54)*D55</f>
        <v>0</v>
      </c>
      <c r="I55" s="393">
        <f>SUM(H53:H55)</f>
        <v>0</v>
      </c>
      <c r="J55" s="354"/>
      <c r="K55" s="574"/>
      <c r="L55" s="575"/>
      <c r="M55" s="274"/>
      <c r="N55" s="274"/>
      <c r="O55" s="274"/>
      <c r="P55" s="274"/>
      <c r="Q55" s="274"/>
    </row>
    <row r="56" spans="1:17" ht="13.5">
      <c r="A56" s="24"/>
      <c r="B56" s="283" t="s">
        <v>88</v>
      </c>
      <c r="C56" s="283" t="s">
        <v>94</v>
      </c>
      <c r="D56" s="409"/>
      <c r="E56" s="143"/>
      <c r="F56" s="409"/>
      <c r="G56" s="420"/>
      <c r="H56" s="414">
        <f>IF(F56=0,D56*G56,D56*F56*G56)</f>
        <v>0</v>
      </c>
      <c r="I56" s="391"/>
      <c r="J56" s="493"/>
      <c r="K56" s="574"/>
      <c r="L56" s="575"/>
      <c r="M56" s="274"/>
      <c r="N56" s="274"/>
      <c r="O56" s="274"/>
      <c r="P56" s="274"/>
      <c r="Q56" s="274"/>
    </row>
    <row r="57" spans="1:17" ht="13.5">
      <c r="A57" s="24"/>
      <c r="B57" s="283"/>
      <c r="C57" s="283" t="s">
        <v>93</v>
      </c>
      <c r="D57" s="410"/>
      <c r="E57" s="143"/>
      <c r="F57" s="409"/>
      <c r="G57" s="420"/>
      <c r="H57" s="414">
        <f>D57*H56</f>
        <v>0</v>
      </c>
      <c r="I57" s="391"/>
      <c r="J57" s="493"/>
      <c r="K57" s="574"/>
      <c r="L57" s="575"/>
      <c r="M57" s="274"/>
      <c r="N57" s="274"/>
      <c r="O57" s="274"/>
      <c r="P57" s="274"/>
      <c r="Q57" s="274"/>
    </row>
    <row r="58" spans="1:17" ht="13.5">
      <c r="A58" s="24"/>
      <c r="B58" s="284"/>
      <c r="C58" s="284" t="s">
        <v>91</v>
      </c>
      <c r="D58" s="411"/>
      <c r="E58" s="141"/>
      <c r="F58" s="413"/>
      <c r="G58" s="419"/>
      <c r="H58" s="415">
        <f>(H56+H57)*D58</f>
        <v>0</v>
      </c>
      <c r="I58" s="393">
        <f>SUM(H56:H58)</f>
        <v>0</v>
      </c>
      <c r="J58" s="354"/>
      <c r="K58" s="574"/>
      <c r="L58" s="575"/>
      <c r="M58" s="274"/>
      <c r="N58" s="274"/>
      <c r="O58" s="274"/>
      <c r="P58" s="274"/>
      <c r="Q58" s="274"/>
    </row>
    <row r="59" spans="1:17" ht="13.5">
      <c r="A59" s="24"/>
      <c r="B59" s="282" t="s">
        <v>518</v>
      </c>
      <c r="C59" s="283"/>
      <c r="D59" s="410"/>
      <c r="E59" s="147"/>
      <c r="F59" s="409"/>
      <c r="G59" s="420"/>
      <c r="H59" s="414"/>
      <c r="I59" s="394"/>
      <c r="J59" s="354"/>
      <c r="K59" s="574"/>
      <c r="L59" s="575"/>
      <c r="M59" s="274"/>
      <c r="N59" s="274"/>
      <c r="O59" s="274"/>
      <c r="P59" s="274"/>
      <c r="Q59" s="274"/>
    </row>
    <row r="60" spans="1:17" ht="13.5">
      <c r="A60" s="24"/>
      <c r="B60" s="283" t="s">
        <v>519</v>
      </c>
      <c r="C60" s="283" t="s">
        <v>94</v>
      </c>
      <c r="D60" s="409"/>
      <c r="E60" s="143"/>
      <c r="F60" s="409"/>
      <c r="G60" s="420"/>
      <c r="H60" s="414">
        <f>IF(F60=0,D60*G60,D60*F60*G60)</f>
        <v>0</v>
      </c>
      <c r="I60" s="394"/>
      <c r="J60" s="354"/>
      <c r="K60" s="574"/>
      <c r="L60" s="575"/>
      <c r="M60" s="274"/>
      <c r="N60" s="274"/>
      <c r="O60" s="274"/>
      <c r="P60" s="274"/>
      <c r="Q60" s="274"/>
    </row>
    <row r="61" spans="1:17" ht="13.5">
      <c r="A61" s="24"/>
      <c r="B61" s="283"/>
      <c r="C61" s="283" t="s">
        <v>93</v>
      </c>
      <c r="D61" s="410"/>
      <c r="E61" s="143"/>
      <c r="F61" s="409"/>
      <c r="G61" s="420"/>
      <c r="H61" s="414">
        <f>D61*H60</f>
        <v>0</v>
      </c>
      <c r="I61" s="394"/>
      <c r="J61" s="354"/>
      <c r="K61" s="574"/>
      <c r="L61" s="575"/>
      <c r="M61" s="274"/>
      <c r="N61" s="274"/>
      <c r="O61" s="274"/>
      <c r="P61" s="274"/>
      <c r="Q61" s="274"/>
    </row>
    <row r="62" spans="1:17" ht="13.5">
      <c r="A62" s="24"/>
      <c r="B62" s="284"/>
      <c r="C62" s="284" t="s">
        <v>91</v>
      </c>
      <c r="D62" s="411"/>
      <c r="E62" s="141"/>
      <c r="F62" s="413"/>
      <c r="G62" s="419"/>
      <c r="H62" s="415">
        <f>(H60+H61)*D62</f>
        <v>0</v>
      </c>
      <c r="I62" s="393">
        <f>SUM(H60:H62)</f>
        <v>0</v>
      </c>
      <c r="J62" s="354"/>
      <c r="K62" s="574"/>
      <c r="L62" s="575"/>
      <c r="M62" s="274"/>
      <c r="N62" s="274"/>
      <c r="O62" s="274"/>
      <c r="P62" s="274"/>
      <c r="Q62" s="274"/>
    </row>
    <row r="63" spans="1:17" ht="13.5">
      <c r="A63" s="24"/>
      <c r="B63" s="283" t="s">
        <v>520</v>
      </c>
      <c r="C63" s="283" t="s">
        <v>94</v>
      </c>
      <c r="D63" s="409"/>
      <c r="E63" s="143"/>
      <c r="F63" s="409"/>
      <c r="G63" s="420"/>
      <c r="H63" s="414">
        <f>IF(F63=0,D63*G63,D63*F63*G63)</f>
        <v>0</v>
      </c>
      <c r="I63" s="394"/>
      <c r="J63" s="354"/>
      <c r="K63" s="574"/>
      <c r="L63" s="575"/>
      <c r="M63" s="274"/>
      <c r="N63" s="274"/>
      <c r="O63" s="274"/>
      <c r="P63" s="274"/>
      <c r="Q63" s="274"/>
    </row>
    <row r="64" spans="1:17" ht="13.5">
      <c r="A64" s="24"/>
      <c r="B64" s="283"/>
      <c r="C64" s="283" t="s">
        <v>93</v>
      </c>
      <c r="D64" s="410"/>
      <c r="E64" s="143"/>
      <c r="F64" s="409"/>
      <c r="G64" s="420"/>
      <c r="H64" s="414">
        <f>D64*H63</f>
        <v>0</v>
      </c>
      <c r="I64" s="394"/>
      <c r="J64" s="354"/>
      <c r="K64" s="574"/>
      <c r="L64" s="575"/>
      <c r="M64" s="274"/>
      <c r="N64" s="274"/>
      <c r="O64" s="274"/>
      <c r="P64" s="274"/>
      <c r="Q64" s="274"/>
    </row>
    <row r="65" spans="1:17" ht="13.5">
      <c r="A65" s="24"/>
      <c r="B65" s="284"/>
      <c r="C65" s="284" t="s">
        <v>91</v>
      </c>
      <c r="D65" s="411"/>
      <c r="E65" s="141"/>
      <c r="F65" s="413"/>
      <c r="G65" s="419"/>
      <c r="H65" s="415">
        <f>(H63+H64)*D65</f>
        <v>0</v>
      </c>
      <c r="I65" s="393">
        <f>SUM(H63:H65)</f>
        <v>0</v>
      </c>
      <c r="J65" s="354"/>
      <c r="K65" s="574"/>
      <c r="L65" s="575"/>
      <c r="M65" s="274"/>
      <c r="N65" s="274"/>
      <c r="O65" s="274"/>
      <c r="P65" s="274"/>
      <c r="Q65" s="274"/>
    </row>
    <row r="66" spans="1:17" ht="13.5">
      <c r="A66" s="24"/>
      <c r="B66" s="283" t="s">
        <v>517</v>
      </c>
      <c r="C66" s="283" t="s">
        <v>94</v>
      </c>
      <c r="D66" s="409"/>
      <c r="E66" s="143"/>
      <c r="F66" s="409"/>
      <c r="G66" s="420"/>
      <c r="H66" s="414">
        <f>IF(F66=0,D66*G66,D66*F66*G66)</f>
        <v>0</v>
      </c>
      <c r="I66" s="394"/>
      <c r="J66" s="354"/>
      <c r="K66" s="574"/>
      <c r="L66" s="575"/>
      <c r="M66" s="274"/>
      <c r="N66" s="274"/>
      <c r="O66" s="274"/>
      <c r="P66" s="274"/>
      <c r="Q66" s="274"/>
    </row>
    <row r="67" spans="1:17" ht="13.5">
      <c r="A67" s="24"/>
      <c r="B67" s="283"/>
      <c r="C67" s="283" t="s">
        <v>93</v>
      </c>
      <c r="D67" s="410"/>
      <c r="E67" s="143"/>
      <c r="F67" s="409"/>
      <c r="G67" s="420"/>
      <c r="H67" s="414">
        <f>D67*H66</f>
        <v>0</v>
      </c>
      <c r="I67" s="394"/>
      <c r="J67" s="354"/>
      <c r="K67" s="574"/>
      <c r="L67" s="575"/>
      <c r="M67" s="274"/>
      <c r="N67" s="274"/>
      <c r="O67" s="274"/>
      <c r="P67" s="274"/>
      <c r="Q67" s="274"/>
    </row>
    <row r="68" spans="1:17" ht="13.5">
      <c r="A68" s="24"/>
      <c r="B68" s="284"/>
      <c r="C68" s="284" t="s">
        <v>91</v>
      </c>
      <c r="D68" s="411"/>
      <c r="E68" s="141"/>
      <c r="F68" s="413"/>
      <c r="G68" s="419"/>
      <c r="H68" s="415">
        <f>(H66+H67)*D68</f>
        <v>0</v>
      </c>
      <c r="I68" s="393">
        <f>SUM(H66:H68)</f>
        <v>0</v>
      </c>
      <c r="J68" s="354"/>
      <c r="K68" s="574"/>
      <c r="L68" s="575"/>
      <c r="M68" s="274"/>
      <c r="N68" s="274"/>
      <c r="O68" s="274"/>
      <c r="P68" s="274"/>
      <c r="Q68" s="274"/>
    </row>
    <row r="69" spans="1:17" ht="13.5">
      <c r="A69" s="24"/>
      <c r="B69" s="283" t="s">
        <v>516</v>
      </c>
      <c r="C69" s="283" t="s">
        <v>94</v>
      </c>
      <c r="D69" s="409"/>
      <c r="E69" s="143"/>
      <c r="F69" s="409"/>
      <c r="G69" s="420"/>
      <c r="H69" s="414">
        <f>IF(F69=0,D69*G69,D69*F69*G69)</f>
        <v>0</v>
      </c>
      <c r="I69" s="394"/>
      <c r="J69" s="354"/>
      <c r="K69" s="574"/>
      <c r="L69" s="575"/>
      <c r="M69" s="274"/>
      <c r="N69" s="274"/>
      <c r="O69" s="274"/>
      <c r="P69" s="274"/>
      <c r="Q69" s="274"/>
    </row>
    <row r="70" spans="1:17" ht="13.5">
      <c r="A70" s="24"/>
      <c r="B70" s="283"/>
      <c r="C70" s="283" t="s">
        <v>93</v>
      </c>
      <c r="D70" s="410"/>
      <c r="E70" s="143"/>
      <c r="F70" s="409"/>
      <c r="G70" s="420"/>
      <c r="H70" s="414">
        <f>D70*H69</f>
        <v>0</v>
      </c>
      <c r="I70" s="394"/>
      <c r="J70" s="354"/>
      <c r="K70" s="574"/>
      <c r="L70" s="575"/>
      <c r="M70" s="274"/>
      <c r="N70" s="274"/>
      <c r="O70" s="274"/>
      <c r="P70" s="274"/>
      <c r="Q70" s="274"/>
    </row>
    <row r="71" spans="1:17" ht="13.5">
      <c r="A71" s="24"/>
      <c r="B71" s="284"/>
      <c r="C71" s="284" t="s">
        <v>91</v>
      </c>
      <c r="D71" s="411"/>
      <c r="E71" s="141"/>
      <c r="F71" s="413"/>
      <c r="G71" s="419"/>
      <c r="H71" s="415">
        <f>(H69+H70)*D71</f>
        <v>0</v>
      </c>
      <c r="I71" s="393">
        <f>SUM(H69:H71)</f>
        <v>0</v>
      </c>
      <c r="J71" s="354"/>
      <c r="K71" s="574"/>
      <c r="L71" s="575"/>
      <c r="M71" s="274"/>
      <c r="N71" s="274"/>
      <c r="O71" s="274"/>
      <c r="P71" s="274"/>
      <c r="Q71" s="274"/>
    </row>
    <row r="72" spans="1:17" ht="13.5">
      <c r="A72" s="24"/>
      <c r="B72" s="283" t="s">
        <v>521</v>
      </c>
      <c r="C72" s="283" t="s">
        <v>94</v>
      </c>
      <c r="D72" s="409"/>
      <c r="E72" s="143"/>
      <c r="F72" s="409"/>
      <c r="G72" s="420"/>
      <c r="H72" s="414">
        <f>IF(F72=0,D72*G72,D72*F72*G72)</f>
        <v>0</v>
      </c>
      <c r="I72" s="394"/>
      <c r="J72" s="354"/>
      <c r="K72" s="574"/>
      <c r="L72" s="575"/>
      <c r="M72" s="274"/>
      <c r="N72" s="274"/>
      <c r="O72" s="274"/>
      <c r="P72" s="274"/>
      <c r="Q72" s="274"/>
    </row>
    <row r="73" spans="1:17" ht="13.5">
      <c r="A73" s="24"/>
      <c r="B73" s="283"/>
      <c r="C73" s="283" t="s">
        <v>93</v>
      </c>
      <c r="D73" s="410"/>
      <c r="E73" s="143"/>
      <c r="F73" s="409"/>
      <c r="G73" s="420"/>
      <c r="H73" s="414">
        <f>D73*H72</f>
        <v>0</v>
      </c>
      <c r="I73" s="394"/>
      <c r="J73" s="354"/>
      <c r="K73" s="574"/>
      <c r="L73" s="575"/>
      <c r="M73" s="274"/>
      <c r="N73" s="274"/>
      <c r="O73" s="274"/>
      <c r="P73" s="274"/>
      <c r="Q73" s="274"/>
    </row>
    <row r="74" spans="1:17" ht="13.5">
      <c r="A74" s="24"/>
      <c r="B74" s="284"/>
      <c r="C74" s="284" t="s">
        <v>91</v>
      </c>
      <c r="D74" s="411"/>
      <c r="E74" s="141"/>
      <c r="F74" s="413"/>
      <c r="G74" s="419"/>
      <c r="H74" s="415">
        <f>(H72+H73)*D74</f>
        <v>0</v>
      </c>
      <c r="I74" s="393">
        <f>SUM(H72:H74)</f>
        <v>0</v>
      </c>
      <c r="J74" s="354"/>
      <c r="K74" s="574"/>
      <c r="L74" s="575"/>
      <c r="M74" s="274"/>
      <c r="N74" s="274"/>
      <c r="O74" s="274"/>
      <c r="P74" s="274"/>
      <c r="Q74" s="274"/>
    </row>
    <row r="75" spans="1:17" ht="13.5">
      <c r="A75" s="24"/>
      <c r="B75" s="283" t="s">
        <v>522</v>
      </c>
      <c r="C75" s="283" t="s">
        <v>94</v>
      </c>
      <c r="D75" s="409"/>
      <c r="E75" s="143"/>
      <c r="F75" s="409"/>
      <c r="G75" s="420"/>
      <c r="H75" s="414">
        <f>IF(F75=0,D75*G75,D75*F75*G75)</f>
        <v>0</v>
      </c>
      <c r="I75" s="394"/>
      <c r="J75" s="354"/>
      <c r="K75" s="574"/>
      <c r="L75" s="575"/>
      <c r="M75" s="274"/>
      <c r="N75" s="274"/>
      <c r="O75" s="274"/>
      <c r="P75" s="274"/>
      <c r="Q75" s="274"/>
    </row>
    <row r="76" spans="1:17" ht="13.5">
      <c r="A76" s="24"/>
      <c r="B76" s="283"/>
      <c r="C76" s="283" t="s">
        <v>93</v>
      </c>
      <c r="D76" s="410"/>
      <c r="E76" s="143"/>
      <c r="F76" s="409"/>
      <c r="G76" s="420"/>
      <c r="H76" s="414">
        <f>D76*H75</f>
        <v>0</v>
      </c>
      <c r="I76" s="394"/>
      <c r="J76" s="354"/>
      <c r="K76" s="574"/>
      <c r="L76" s="575"/>
      <c r="M76" s="274"/>
      <c r="N76" s="274"/>
      <c r="O76" s="274"/>
      <c r="P76" s="274"/>
      <c r="Q76" s="274"/>
    </row>
    <row r="77" spans="1:17" ht="14.25" thickBot="1">
      <c r="A77" s="24"/>
      <c r="B77" s="285"/>
      <c r="C77" s="606" t="s">
        <v>91</v>
      </c>
      <c r="D77" s="412"/>
      <c r="E77" s="145"/>
      <c r="F77" s="386"/>
      <c r="G77" s="421"/>
      <c r="H77" s="416">
        <f>(H75+H76)*D77</f>
        <v>0</v>
      </c>
      <c r="I77" s="395">
        <f>SUM(H75:H77)</f>
        <v>0</v>
      </c>
      <c r="J77" s="354"/>
      <c r="K77" s="358"/>
      <c r="L77" s="575"/>
      <c r="M77" s="274"/>
      <c r="N77" s="274"/>
      <c r="O77" s="274"/>
      <c r="P77" s="274"/>
      <c r="Q77" s="274"/>
    </row>
    <row r="78" spans="1:17" ht="13.5">
      <c r="A78" s="24"/>
      <c r="B78" s="282" t="s">
        <v>100</v>
      </c>
      <c r="C78" s="283"/>
      <c r="D78" s="410"/>
      <c r="E78" s="147"/>
      <c r="F78" s="409"/>
      <c r="G78" s="420"/>
      <c r="H78" s="414"/>
      <c r="I78" s="394"/>
      <c r="J78" s="354"/>
      <c r="K78" s="574"/>
      <c r="L78" s="575"/>
      <c r="M78" s="274"/>
      <c r="N78" s="274"/>
      <c r="O78" s="274"/>
      <c r="P78" s="274"/>
      <c r="Q78" s="274"/>
    </row>
    <row r="79" spans="1:17" ht="13.5">
      <c r="A79" s="24"/>
      <c r="B79" s="283" t="s">
        <v>344</v>
      </c>
      <c r="C79" s="283" t="s">
        <v>94</v>
      </c>
      <c r="D79" s="409"/>
      <c r="E79" s="143"/>
      <c r="F79" s="409"/>
      <c r="G79" s="420"/>
      <c r="H79" s="414">
        <f>IF(F79=0,D79*G79,D79*F79*G79)</f>
        <v>0</v>
      </c>
      <c r="I79" s="394"/>
      <c r="J79" s="354"/>
      <c r="K79" s="574"/>
      <c r="L79" s="575"/>
      <c r="M79" s="274"/>
      <c r="N79" s="274"/>
      <c r="O79" s="274"/>
      <c r="P79" s="274"/>
      <c r="Q79" s="274"/>
    </row>
    <row r="80" spans="2:17" ht="13.5">
      <c r="B80" s="283"/>
      <c r="C80" s="283" t="s">
        <v>93</v>
      </c>
      <c r="D80" s="410"/>
      <c r="E80" s="143"/>
      <c r="F80" s="409"/>
      <c r="G80" s="420"/>
      <c r="H80" s="414">
        <f>D80*H79</f>
        <v>0</v>
      </c>
      <c r="I80" s="394"/>
      <c r="K80" s="574"/>
      <c r="L80" s="575"/>
      <c r="M80" s="274"/>
      <c r="N80" s="274"/>
      <c r="O80" s="274"/>
      <c r="P80" s="274"/>
      <c r="Q80" s="274"/>
    </row>
    <row r="81" spans="1:17" ht="13.5">
      <c r="A81" s="24"/>
      <c r="B81" s="284"/>
      <c r="C81" s="284" t="s">
        <v>91</v>
      </c>
      <c r="D81" s="411"/>
      <c r="E81" s="141"/>
      <c r="F81" s="413"/>
      <c r="G81" s="419"/>
      <c r="H81" s="415">
        <f>(H79+H80)*D81</f>
        <v>0</v>
      </c>
      <c r="I81" s="393">
        <f>SUM(H79:H81)</f>
        <v>0</v>
      </c>
      <c r="J81" s="354"/>
      <c r="K81" s="574"/>
      <c r="L81" s="575"/>
      <c r="M81" s="274"/>
      <c r="N81" s="274"/>
      <c r="O81" s="274"/>
      <c r="P81" s="274"/>
      <c r="Q81" s="274"/>
    </row>
    <row r="82" spans="1:17" ht="13.5">
      <c r="A82" s="24"/>
      <c r="B82" s="283" t="s">
        <v>153</v>
      </c>
      <c r="C82" s="283" t="s">
        <v>94</v>
      </c>
      <c r="D82" s="409"/>
      <c r="E82" s="143"/>
      <c r="F82" s="409"/>
      <c r="G82" s="420"/>
      <c r="H82" s="414">
        <f>IF(F82=0,D82*G82,D82*F82*G82)</f>
        <v>0</v>
      </c>
      <c r="I82" s="394"/>
      <c r="J82" s="354"/>
      <c r="K82" s="574"/>
      <c r="L82" s="575"/>
      <c r="M82" s="274"/>
      <c r="N82" s="274"/>
      <c r="O82" s="274"/>
      <c r="P82" s="274"/>
      <c r="Q82" s="274"/>
    </row>
    <row r="83" spans="1:17" ht="13.5">
      <c r="A83" s="24"/>
      <c r="B83" s="283"/>
      <c r="C83" s="283" t="s">
        <v>93</v>
      </c>
      <c r="D83" s="410"/>
      <c r="E83" s="143"/>
      <c r="F83" s="409"/>
      <c r="G83" s="420"/>
      <c r="H83" s="414">
        <f>D83*H82</f>
        <v>0</v>
      </c>
      <c r="I83" s="394"/>
      <c r="J83" s="354"/>
      <c r="K83" s="574"/>
      <c r="L83" s="575"/>
      <c r="M83" s="274"/>
      <c r="N83" s="274"/>
      <c r="O83" s="274"/>
      <c r="P83" s="274"/>
      <c r="Q83" s="274"/>
    </row>
    <row r="84" spans="1:17" ht="13.5">
      <c r="A84" s="24"/>
      <c r="B84" s="284"/>
      <c r="C84" s="284" t="s">
        <v>91</v>
      </c>
      <c r="D84" s="411"/>
      <c r="E84" s="141"/>
      <c r="F84" s="413"/>
      <c r="G84" s="419"/>
      <c r="H84" s="415">
        <f>(H82+H83)*D84</f>
        <v>0</v>
      </c>
      <c r="I84" s="393">
        <f>SUM(H82:H84)</f>
        <v>0</v>
      </c>
      <c r="J84" s="354"/>
      <c r="K84" s="574"/>
      <c r="L84" s="575"/>
      <c r="M84" s="274"/>
      <c r="N84" s="274"/>
      <c r="O84" s="274"/>
      <c r="P84" s="274"/>
      <c r="Q84" s="274"/>
    </row>
    <row r="85" spans="1:17" ht="13.5">
      <c r="A85" s="24"/>
      <c r="B85" s="283" t="s">
        <v>345</v>
      </c>
      <c r="C85" s="283" t="s">
        <v>94</v>
      </c>
      <c r="D85" s="409"/>
      <c r="E85" s="143"/>
      <c r="F85" s="409"/>
      <c r="G85" s="420"/>
      <c r="H85" s="414">
        <f>IF(F85=0,D85*G85,D85*F85*G85)</f>
        <v>0</v>
      </c>
      <c r="I85" s="394"/>
      <c r="J85" s="354"/>
      <c r="K85" s="574"/>
      <c r="L85" s="575"/>
      <c r="M85" s="274"/>
      <c r="N85" s="274"/>
      <c r="O85" s="274"/>
      <c r="P85" s="274"/>
      <c r="Q85" s="274"/>
    </row>
    <row r="86" spans="1:17" ht="13.5">
      <c r="A86" s="24"/>
      <c r="B86" s="283"/>
      <c r="C86" s="283" t="s">
        <v>93</v>
      </c>
      <c r="D86" s="410"/>
      <c r="E86" s="143"/>
      <c r="F86" s="409"/>
      <c r="G86" s="420"/>
      <c r="H86" s="414">
        <f>D86*H85</f>
        <v>0</v>
      </c>
      <c r="I86" s="394"/>
      <c r="J86" s="354"/>
      <c r="K86" s="574"/>
      <c r="L86" s="575"/>
      <c r="M86" s="274"/>
      <c r="N86" s="274"/>
      <c r="O86" s="274"/>
      <c r="P86" s="274"/>
      <c r="Q86" s="274"/>
    </row>
    <row r="87" spans="1:17" ht="13.5">
      <c r="A87" s="24"/>
      <c r="B87" s="284"/>
      <c r="C87" s="284" t="s">
        <v>91</v>
      </c>
      <c r="D87" s="411"/>
      <c r="E87" s="141"/>
      <c r="F87" s="413"/>
      <c r="G87" s="419"/>
      <c r="H87" s="415">
        <f>(H85+H86)*D87</f>
        <v>0</v>
      </c>
      <c r="I87" s="393">
        <f>SUM(H85:H87)</f>
        <v>0</v>
      </c>
      <c r="J87" s="354"/>
      <c r="K87" s="574"/>
      <c r="L87" s="575"/>
      <c r="M87" s="274"/>
      <c r="N87" s="274"/>
      <c r="O87" s="274"/>
      <c r="P87" s="274"/>
      <c r="Q87" s="274"/>
    </row>
    <row r="88" spans="1:17" ht="13.5">
      <c r="A88" s="24"/>
      <c r="B88" s="283" t="s">
        <v>501</v>
      </c>
      <c r="C88" s="283" t="s">
        <v>94</v>
      </c>
      <c r="D88" s="409"/>
      <c r="E88" s="143"/>
      <c r="F88" s="409"/>
      <c r="G88" s="420"/>
      <c r="H88" s="414">
        <f>IF(F88=0,D88*G88,D88*F88*G88)</f>
        <v>0</v>
      </c>
      <c r="I88" s="394"/>
      <c r="J88" s="354"/>
      <c r="K88" s="574"/>
      <c r="L88" s="575"/>
      <c r="M88" s="274"/>
      <c r="N88" s="274"/>
      <c r="O88" s="274"/>
      <c r="P88" s="274"/>
      <c r="Q88" s="274"/>
    </row>
    <row r="89" spans="1:17" ht="13.5">
      <c r="A89" s="24"/>
      <c r="B89" s="283"/>
      <c r="C89" s="283" t="s">
        <v>93</v>
      </c>
      <c r="D89" s="410"/>
      <c r="E89" s="143"/>
      <c r="F89" s="409"/>
      <c r="G89" s="420"/>
      <c r="H89" s="414">
        <f>D89*H88</f>
        <v>0</v>
      </c>
      <c r="I89" s="394"/>
      <c r="J89" s="354"/>
      <c r="K89" s="574"/>
      <c r="L89" s="575"/>
      <c r="M89" s="274"/>
      <c r="N89" s="274"/>
      <c r="O89" s="274"/>
      <c r="P89" s="274"/>
      <c r="Q89" s="274"/>
    </row>
    <row r="90" spans="1:17" ht="13.5">
      <c r="A90" s="24"/>
      <c r="B90" s="284"/>
      <c r="C90" s="284" t="s">
        <v>91</v>
      </c>
      <c r="D90" s="411"/>
      <c r="E90" s="141"/>
      <c r="F90" s="413"/>
      <c r="G90" s="419"/>
      <c r="H90" s="415">
        <f>(H88+H89)*D90</f>
        <v>0</v>
      </c>
      <c r="I90" s="393">
        <f>SUM(H88:H90)</f>
        <v>0</v>
      </c>
      <c r="J90" s="354"/>
      <c r="K90" s="574"/>
      <c r="L90" s="575"/>
      <c r="M90" s="274"/>
      <c r="N90" s="274"/>
      <c r="O90" s="274"/>
      <c r="P90" s="274"/>
      <c r="Q90" s="274"/>
    </row>
    <row r="91" spans="1:17" ht="13.5">
      <c r="A91" s="24"/>
      <c r="B91" s="283" t="s">
        <v>37</v>
      </c>
      <c r="C91" s="283" t="s">
        <v>94</v>
      </c>
      <c r="D91" s="409"/>
      <c r="E91" s="143"/>
      <c r="F91" s="409"/>
      <c r="G91" s="420"/>
      <c r="H91" s="414">
        <f>IF(F91=0,D91*G91,D91*F91*G91)</f>
        <v>0</v>
      </c>
      <c r="I91" s="394"/>
      <c r="J91" s="354"/>
      <c r="K91" s="574"/>
      <c r="L91" s="575"/>
      <c r="M91" s="274"/>
      <c r="N91" s="274"/>
      <c r="O91" s="274"/>
      <c r="P91" s="274"/>
      <c r="Q91" s="274"/>
    </row>
    <row r="92" spans="1:17" ht="13.5">
      <c r="A92" s="24"/>
      <c r="B92" s="283"/>
      <c r="C92" s="283" t="s">
        <v>93</v>
      </c>
      <c r="D92" s="410"/>
      <c r="E92" s="143"/>
      <c r="F92" s="409"/>
      <c r="G92" s="420"/>
      <c r="H92" s="414">
        <f>D92*H91</f>
        <v>0</v>
      </c>
      <c r="I92" s="394"/>
      <c r="J92" s="354"/>
      <c r="K92" s="574"/>
      <c r="L92" s="575"/>
      <c r="M92" s="274"/>
      <c r="N92" s="274"/>
      <c r="O92" s="274"/>
      <c r="P92" s="274"/>
      <c r="Q92" s="274"/>
    </row>
    <row r="93" spans="1:17" ht="14.25" thickBot="1">
      <c r="A93" s="219"/>
      <c r="B93" s="285"/>
      <c r="C93" s="606" t="s">
        <v>91</v>
      </c>
      <c r="D93" s="412"/>
      <c r="E93" s="145"/>
      <c r="F93" s="386"/>
      <c r="G93" s="421"/>
      <c r="H93" s="416">
        <f>(H91+H92)*D93</f>
        <v>0</v>
      </c>
      <c r="I93" s="395">
        <f>SUM(H91:H93)</f>
        <v>0</v>
      </c>
      <c r="J93" s="354"/>
      <c r="K93" s="574"/>
      <c r="L93" s="575"/>
      <c r="M93" s="274"/>
      <c r="N93" s="274"/>
      <c r="O93" s="274"/>
      <c r="P93" s="274"/>
      <c r="Q93" s="274"/>
    </row>
    <row r="94" spans="1:17" ht="15.75" customHeight="1" thickBot="1">
      <c r="A94" s="540"/>
      <c r="B94" s="329" t="s">
        <v>512</v>
      </c>
      <c r="C94" s="285"/>
      <c r="D94" s="482"/>
      <c r="E94" s="145"/>
      <c r="F94" s="146"/>
      <c r="G94" s="105"/>
      <c r="H94" s="417"/>
      <c r="I94" s="433">
        <f>K94</f>
        <v>0</v>
      </c>
      <c r="J94" s="508"/>
      <c r="K94" s="576">
        <f>SUM(I15:I93)</f>
        <v>0</v>
      </c>
      <c r="L94" s="575"/>
      <c r="M94" s="274"/>
      <c r="N94" s="274"/>
      <c r="O94" s="274"/>
      <c r="P94" s="274"/>
      <c r="Q94" s="274"/>
    </row>
    <row r="95" spans="1:17" ht="13.5">
      <c r="A95" s="131"/>
      <c r="B95" s="323"/>
      <c r="C95" s="283"/>
      <c r="D95" s="144"/>
      <c r="E95" s="147"/>
      <c r="F95" s="143"/>
      <c r="G95" s="106"/>
      <c r="H95" s="350"/>
      <c r="I95" s="354"/>
      <c r="J95" s="354"/>
      <c r="K95" s="358"/>
      <c r="L95" s="575"/>
      <c r="M95" s="274"/>
      <c r="N95" s="274"/>
      <c r="O95" s="274"/>
      <c r="P95" s="274"/>
      <c r="Q95" s="274"/>
    </row>
    <row r="96" spans="1:17" ht="13.5">
      <c r="A96" s="131" t="s">
        <v>8</v>
      </c>
      <c r="B96" s="323" t="s">
        <v>101</v>
      </c>
      <c r="C96" s="279"/>
      <c r="D96" s="396"/>
      <c r="E96" s="396"/>
      <c r="F96" s="396"/>
      <c r="G96" s="397"/>
      <c r="H96" s="398"/>
      <c r="I96" s="399"/>
      <c r="J96" s="228"/>
      <c r="K96" s="224"/>
      <c r="L96" s="225"/>
      <c r="M96" s="274"/>
      <c r="N96" s="274"/>
      <c r="O96" s="274"/>
      <c r="P96" s="274"/>
      <c r="Q96" s="274"/>
    </row>
    <row r="97" spans="1:17" ht="13.5">
      <c r="A97" s="24"/>
      <c r="B97" s="279" t="s">
        <v>102</v>
      </c>
      <c r="C97" s="279"/>
      <c r="D97" s="384"/>
      <c r="E97" s="384"/>
      <c r="F97" s="384"/>
      <c r="G97" s="424"/>
      <c r="H97" s="350">
        <f aca="true" t="shared" si="0" ref="H97:H104">IF(F97=0,D97*G97,D97*F97*G97)</f>
        <v>0</v>
      </c>
      <c r="I97" s="391"/>
      <c r="J97" s="493"/>
      <c r="K97" s="224"/>
      <c r="L97" s="225"/>
      <c r="M97" s="274"/>
      <c r="N97" s="274"/>
      <c r="O97" s="274"/>
      <c r="P97" s="274"/>
      <c r="Q97" s="274"/>
    </row>
    <row r="98" spans="1:17" ht="13.5">
      <c r="A98" s="24"/>
      <c r="B98" s="279" t="s">
        <v>103</v>
      </c>
      <c r="C98" s="279"/>
      <c r="D98" s="384"/>
      <c r="E98" s="384"/>
      <c r="F98" s="384"/>
      <c r="G98" s="424"/>
      <c r="H98" s="350">
        <f t="shared" si="0"/>
        <v>0</v>
      </c>
      <c r="I98" s="391"/>
      <c r="J98" s="493"/>
      <c r="K98" s="224"/>
      <c r="L98" s="225"/>
      <c r="M98" s="274"/>
      <c r="N98" s="274"/>
      <c r="O98" s="274"/>
      <c r="P98" s="274"/>
      <c r="Q98" s="274"/>
    </row>
    <row r="99" spans="1:17" ht="13.5">
      <c r="A99" s="24"/>
      <c r="B99" s="279" t="s">
        <v>104</v>
      </c>
      <c r="C99" s="279"/>
      <c r="D99" s="384"/>
      <c r="E99" s="384"/>
      <c r="F99" s="384"/>
      <c r="G99" s="424"/>
      <c r="H99" s="350">
        <f t="shared" si="0"/>
        <v>0</v>
      </c>
      <c r="I99" s="391"/>
      <c r="J99" s="493"/>
      <c r="K99" s="224"/>
      <c r="L99" s="225"/>
      <c r="M99" s="274"/>
      <c r="N99" s="274"/>
      <c r="O99" s="274"/>
      <c r="P99" s="274"/>
      <c r="Q99" s="274"/>
    </row>
    <row r="100" spans="1:17" ht="13.5">
      <c r="A100" s="24"/>
      <c r="B100" s="279" t="s">
        <v>105</v>
      </c>
      <c r="C100" s="279"/>
      <c r="D100" s="384"/>
      <c r="E100" s="384"/>
      <c r="F100" s="384"/>
      <c r="G100" s="424"/>
      <c r="H100" s="350">
        <f t="shared" si="0"/>
        <v>0</v>
      </c>
      <c r="I100" s="391"/>
      <c r="J100" s="493"/>
      <c r="K100" s="224"/>
      <c r="L100" s="225"/>
      <c r="M100" s="274"/>
      <c r="N100" s="274"/>
      <c r="O100" s="274"/>
      <c r="P100" s="274"/>
      <c r="Q100" s="274"/>
    </row>
    <row r="101" spans="1:17" ht="13.5">
      <c r="A101" s="24"/>
      <c r="B101" s="279" t="s">
        <v>387</v>
      </c>
      <c r="C101" s="278"/>
      <c r="D101" s="384"/>
      <c r="E101" s="384"/>
      <c r="F101" s="384"/>
      <c r="G101" s="424"/>
      <c r="H101" s="350">
        <f t="shared" si="0"/>
        <v>0</v>
      </c>
      <c r="I101" s="392"/>
      <c r="J101" s="494"/>
      <c r="K101" s="224"/>
      <c r="L101" s="225"/>
      <c r="M101" s="274"/>
      <c r="N101" s="274"/>
      <c r="O101" s="274"/>
      <c r="P101" s="274"/>
      <c r="Q101" s="274"/>
    </row>
    <row r="102" spans="1:17" ht="13.5">
      <c r="A102" s="24"/>
      <c r="B102" s="279" t="s">
        <v>107</v>
      </c>
      <c r="C102" s="279"/>
      <c r="D102" s="384"/>
      <c r="E102" s="384"/>
      <c r="F102" s="384"/>
      <c r="G102" s="424"/>
      <c r="H102" s="350">
        <f t="shared" si="0"/>
        <v>0</v>
      </c>
      <c r="I102" s="391"/>
      <c r="J102" s="493"/>
      <c r="K102" s="224"/>
      <c r="L102" s="225"/>
      <c r="M102" s="274"/>
      <c r="N102" s="274"/>
      <c r="O102" s="274"/>
      <c r="P102" s="274"/>
      <c r="Q102" s="274"/>
    </row>
    <row r="103" spans="1:17" ht="13.5">
      <c r="A103" s="24"/>
      <c r="B103" s="279" t="s">
        <v>108</v>
      </c>
      <c r="C103" s="279"/>
      <c r="D103" s="384"/>
      <c r="E103" s="384"/>
      <c r="F103" s="384"/>
      <c r="G103" s="424"/>
      <c r="H103" s="350">
        <f t="shared" si="0"/>
        <v>0</v>
      </c>
      <c r="I103" s="394"/>
      <c r="J103" s="354"/>
      <c r="K103" s="224"/>
      <c r="L103" s="225"/>
      <c r="M103" s="274"/>
      <c r="N103" s="274"/>
      <c r="O103" s="274"/>
      <c r="P103" s="274"/>
      <c r="Q103" s="274"/>
    </row>
    <row r="104" spans="1:17" ht="14.25" thickBot="1">
      <c r="A104" s="217"/>
      <c r="B104" s="285" t="s">
        <v>129</v>
      </c>
      <c r="C104" s="280"/>
      <c r="D104" s="401"/>
      <c r="E104" s="401"/>
      <c r="F104" s="401"/>
      <c r="G104" s="425"/>
      <c r="H104" s="355">
        <f t="shared" si="0"/>
        <v>0</v>
      </c>
      <c r="I104" s="395"/>
      <c r="J104" s="354"/>
      <c r="K104" s="224"/>
      <c r="L104" s="225"/>
      <c r="M104" s="274"/>
      <c r="N104" s="274"/>
      <c r="O104" s="274"/>
      <c r="P104" s="274"/>
      <c r="Q104" s="274"/>
    </row>
    <row r="105" spans="1:12" ht="15.75" customHeight="1" thickBot="1">
      <c r="A105" s="547"/>
      <c r="B105" s="607" t="s">
        <v>109</v>
      </c>
      <c r="C105" s="286"/>
      <c r="D105" s="423"/>
      <c r="E105" s="423"/>
      <c r="F105" s="423"/>
      <c r="G105" s="422"/>
      <c r="H105" s="330"/>
      <c r="I105" s="510">
        <f>K105</f>
        <v>0</v>
      </c>
      <c r="J105" s="509"/>
      <c r="K105" s="577">
        <f>SUM(H97:H104)</f>
        <v>0</v>
      </c>
      <c r="L105" s="341"/>
    </row>
    <row r="106" spans="1:12" ht="13.5">
      <c r="A106" s="548"/>
      <c r="B106" s="323"/>
      <c r="C106" s="287"/>
      <c r="D106" s="287"/>
      <c r="E106" s="287"/>
      <c r="F106" s="287"/>
      <c r="G106" s="287"/>
      <c r="H106" s="331"/>
      <c r="I106" s="327"/>
      <c r="J106" s="327"/>
      <c r="K106" s="509"/>
      <c r="L106" s="341"/>
    </row>
    <row r="107" spans="1:17" ht="13.5">
      <c r="A107" s="131" t="s">
        <v>9</v>
      </c>
      <c r="B107" s="314" t="s">
        <v>130</v>
      </c>
      <c r="C107" s="278"/>
      <c r="D107" s="396"/>
      <c r="E107" s="396"/>
      <c r="F107" s="396"/>
      <c r="G107" s="397"/>
      <c r="H107" s="398"/>
      <c r="I107" s="399"/>
      <c r="J107" s="228"/>
      <c r="K107" s="224"/>
      <c r="L107" s="225"/>
      <c r="M107" s="274"/>
      <c r="N107" s="274"/>
      <c r="O107" s="274"/>
      <c r="P107" s="274"/>
      <c r="Q107" s="274"/>
    </row>
    <row r="108" spans="1:17" ht="13.5">
      <c r="A108" s="24"/>
      <c r="B108" s="279" t="s">
        <v>0</v>
      </c>
      <c r="C108" s="279" t="s">
        <v>481</v>
      </c>
      <c r="D108" s="384"/>
      <c r="E108" s="384"/>
      <c r="F108" s="387"/>
      <c r="G108" s="431"/>
      <c r="H108" s="414">
        <f aca="true" t="shared" si="1" ref="H108:H141">IF(F108=0,D108*G108,D108*F108*G108)</f>
        <v>0</v>
      </c>
      <c r="I108" s="391"/>
      <c r="J108" s="493"/>
      <c r="K108" s="224"/>
      <c r="L108" s="225"/>
      <c r="M108" s="274"/>
      <c r="N108" s="274"/>
      <c r="O108" s="274"/>
      <c r="P108" s="274"/>
      <c r="Q108" s="274"/>
    </row>
    <row r="109" spans="1:17" ht="13.5">
      <c r="A109" s="24"/>
      <c r="B109" s="279"/>
      <c r="C109" s="279" t="s">
        <v>112</v>
      </c>
      <c r="D109" s="384"/>
      <c r="E109" s="384"/>
      <c r="F109" s="387"/>
      <c r="G109" s="431"/>
      <c r="H109" s="414">
        <f t="shared" si="1"/>
        <v>0</v>
      </c>
      <c r="I109" s="391"/>
      <c r="J109" s="493"/>
      <c r="K109" s="224"/>
      <c r="L109" s="225"/>
      <c r="M109" s="274"/>
      <c r="N109" s="274"/>
      <c r="O109" s="274"/>
      <c r="P109" s="274"/>
      <c r="Q109" s="274"/>
    </row>
    <row r="110" spans="1:17" ht="13.5">
      <c r="A110" s="24"/>
      <c r="B110" s="279" t="s">
        <v>110</v>
      </c>
      <c r="C110" s="279" t="s">
        <v>529</v>
      </c>
      <c r="D110" s="384"/>
      <c r="E110" s="384"/>
      <c r="F110" s="387"/>
      <c r="G110" s="431"/>
      <c r="H110" s="414">
        <f t="shared" si="1"/>
        <v>0</v>
      </c>
      <c r="I110" s="391"/>
      <c r="J110" s="493"/>
      <c r="K110" s="224"/>
      <c r="L110" s="225"/>
      <c r="M110" s="274"/>
      <c r="N110" s="274"/>
      <c r="O110" s="274"/>
      <c r="P110" s="274"/>
      <c r="Q110" s="274"/>
    </row>
    <row r="111" spans="1:17" ht="13.5">
      <c r="A111" s="24"/>
      <c r="B111" s="279"/>
      <c r="C111" s="279" t="s">
        <v>532</v>
      </c>
      <c r="D111" s="384"/>
      <c r="E111" s="384"/>
      <c r="F111" s="384"/>
      <c r="G111" s="424"/>
      <c r="H111" s="350">
        <f>IF(F111=0,D111*G111,D111*F111*G111)</f>
        <v>0</v>
      </c>
      <c r="I111" s="391"/>
      <c r="J111" s="493"/>
      <c r="K111" s="224"/>
      <c r="L111" s="225"/>
      <c r="M111" s="274"/>
      <c r="N111" s="274"/>
      <c r="O111" s="274"/>
      <c r="P111" s="274"/>
      <c r="Q111" s="274"/>
    </row>
    <row r="112" spans="1:17" ht="13.5">
      <c r="A112" s="24"/>
      <c r="B112" s="279"/>
      <c r="C112" s="279" t="s">
        <v>533</v>
      </c>
      <c r="D112" s="384"/>
      <c r="E112" s="384"/>
      <c r="F112" s="384"/>
      <c r="G112" s="424"/>
      <c r="H112" s="350">
        <f>IF(F112=0,D112*G112,D112*F112*G112)</f>
        <v>0</v>
      </c>
      <c r="I112" s="391"/>
      <c r="J112" s="493"/>
      <c r="K112" s="224"/>
      <c r="L112" s="225"/>
      <c r="M112" s="274"/>
      <c r="N112" s="274"/>
      <c r="O112" s="274"/>
      <c r="P112" s="274"/>
      <c r="Q112" s="274"/>
    </row>
    <row r="113" spans="1:17" ht="13.5">
      <c r="A113" s="24"/>
      <c r="B113" s="279"/>
      <c r="C113" s="279" t="s">
        <v>112</v>
      </c>
      <c r="D113" s="384"/>
      <c r="E113" s="384"/>
      <c r="F113" s="387"/>
      <c r="G113" s="431"/>
      <c r="H113" s="414">
        <f t="shared" si="1"/>
        <v>0</v>
      </c>
      <c r="I113" s="391"/>
      <c r="J113" s="493"/>
      <c r="K113" s="224"/>
      <c r="L113" s="225"/>
      <c r="M113" s="274"/>
      <c r="N113" s="274"/>
      <c r="O113" s="274"/>
      <c r="P113" s="274"/>
      <c r="Q113" s="274"/>
    </row>
    <row r="114" spans="1:17" ht="13.5">
      <c r="A114" s="24"/>
      <c r="B114" s="279"/>
      <c r="C114" s="279" t="s">
        <v>530</v>
      </c>
      <c r="D114" s="384"/>
      <c r="E114" s="384"/>
      <c r="F114" s="387"/>
      <c r="G114" s="431"/>
      <c r="H114" s="414">
        <f t="shared" si="1"/>
        <v>0</v>
      </c>
      <c r="I114" s="391"/>
      <c r="J114" s="493"/>
      <c r="K114" s="224"/>
      <c r="L114" s="225"/>
      <c r="M114" s="274"/>
      <c r="N114" s="274"/>
      <c r="O114" s="274"/>
      <c r="P114" s="274"/>
      <c r="Q114" s="274"/>
    </row>
    <row r="115" spans="1:17" ht="13.5">
      <c r="A115" s="24"/>
      <c r="B115" s="279"/>
      <c r="C115" s="279" t="s">
        <v>531</v>
      </c>
      <c r="D115" s="384"/>
      <c r="E115" s="384"/>
      <c r="F115" s="384"/>
      <c r="G115" s="424"/>
      <c r="H115" s="350">
        <f>IF(F115=0,D115*G115,D115*F115*G115)</f>
        <v>0</v>
      </c>
      <c r="I115" s="262"/>
      <c r="J115" s="493"/>
      <c r="K115" s="224"/>
      <c r="L115" s="225"/>
      <c r="M115" s="274"/>
      <c r="N115" s="274"/>
      <c r="O115" s="274"/>
      <c r="P115" s="274"/>
      <c r="Q115" s="274"/>
    </row>
    <row r="116" spans="1:17" ht="13.5">
      <c r="A116" s="24"/>
      <c r="B116" s="279" t="s">
        <v>238</v>
      </c>
      <c r="C116" s="283" t="s">
        <v>526</v>
      </c>
      <c r="D116" s="384"/>
      <c r="E116" s="384"/>
      <c r="F116" s="384"/>
      <c r="G116" s="424"/>
      <c r="H116" s="350">
        <f t="shared" si="1"/>
        <v>0</v>
      </c>
      <c r="I116" s="262"/>
      <c r="J116" s="493"/>
      <c r="K116" s="224"/>
      <c r="L116" s="225"/>
      <c r="M116" s="274"/>
      <c r="N116" s="274"/>
      <c r="O116" s="274"/>
      <c r="P116" s="274"/>
      <c r="Q116" s="274"/>
    </row>
    <row r="117" spans="1:17" ht="13.5">
      <c r="A117" s="24"/>
      <c r="B117" s="279"/>
      <c r="C117" s="283" t="s">
        <v>527</v>
      </c>
      <c r="D117" s="384"/>
      <c r="E117" s="384"/>
      <c r="F117" s="384"/>
      <c r="G117" s="424"/>
      <c r="H117" s="350">
        <f t="shared" si="1"/>
        <v>0</v>
      </c>
      <c r="I117" s="262"/>
      <c r="J117" s="493"/>
      <c r="K117" s="224"/>
      <c r="L117" s="225"/>
      <c r="M117" s="274"/>
      <c r="N117" s="274"/>
      <c r="O117" s="274"/>
      <c r="P117" s="274"/>
      <c r="Q117" s="274"/>
    </row>
    <row r="118" spans="1:17" ht="13.5">
      <c r="A118" s="24"/>
      <c r="B118" s="279"/>
      <c r="C118" s="279" t="s">
        <v>528</v>
      </c>
      <c r="D118" s="384"/>
      <c r="E118" s="384"/>
      <c r="F118" s="384"/>
      <c r="G118" s="424"/>
      <c r="H118" s="350">
        <f t="shared" si="1"/>
        <v>0</v>
      </c>
      <c r="I118" s="262"/>
      <c r="J118" s="493"/>
      <c r="K118" s="224"/>
      <c r="L118" s="225"/>
      <c r="M118" s="274"/>
      <c r="N118" s="274"/>
      <c r="O118" s="274"/>
      <c r="P118" s="274"/>
      <c r="Q118" s="274"/>
    </row>
    <row r="119" spans="1:17" ht="13.5">
      <c r="A119" s="24"/>
      <c r="B119" s="279" t="s">
        <v>100</v>
      </c>
      <c r="C119" s="279" t="s">
        <v>114</v>
      </c>
      <c r="D119" s="384"/>
      <c r="E119" s="384"/>
      <c r="F119" s="387"/>
      <c r="G119" s="431"/>
      <c r="H119" s="414">
        <f t="shared" si="1"/>
        <v>0</v>
      </c>
      <c r="I119" s="391"/>
      <c r="J119" s="493"/>
      <c r="K119" s="224"/>
      <c r="L119" s="225"/>
      <c r="M119" s="274"/>
      <c r="N119" s="274"/>
      <c r="O119" s="274"/>
      <c r="P119" s="274"/>
      <c r="Q119" s="274"/>
    </row>
    <row r="120" spans="1:17" ht="13.5">
      <c r="A120" s="24"/>
      <c r="B120" s="279"/>
      <c r="C120" s="279" t="s">
        <v>115</v>
      </c>
      <c r="D120" s="384"/>
      <c r="E120" s="384"/>
      <c r="F120" s="387"/>
      <c r="G120" s="431"/>
      <c r="H120" s="414">
        <f t="shared" si="1"/>
        <v>0</v>
      </c>
      <c r="I120" s="391"/>
      <c r="J120" s="493"/>
      <c r="K120" s="224"/>
      <c r="L120" s="225"/>
      <c r="M120" s="274"/>
      <c r="N120" s="274"/>
      <c r="O120" s="274"/>
      <c r="P120" s="274"/>
      <c r="Q120" s="274"/>
    </row>
    <row r="121" spans="1:17" ht="13.5">
      <c r="A121" s="24"/>
      <c r="B121" s="279"/>
      <c r="C121" s="279" t="s">
        <v>35</v>
      </c>
      <c r="D121" s="384"/>
      <c r="E121" s="384"/>
      <c r="F121" s="387"/>
      <c r="G121" s="431"/>
      <c r="H121" s="414">
        <f t="shared" si="1"/>
        <v>0</v>
      </c>
      <c r="I121" s="391"/>
      <c r="J121" s="493"/>
      <c r="K121" s="224"/>
      <c r="L121" s="225"/>
      <c r="M121" s="274"/>
      <c r="N121" s="274"/>
      <c r="O121" s="274"/>
      <c r="P121" s="274"/>
      <c r="Q121" s="274"/>
    </row>
    <row r="122" spans="1:17" ht="13.5">
      <c r="A122" s="24"/>
      <c r="B122" s="279"/>
      <c r="C122" s="279" t="s">
        <v>36</v>
      </c>
      <c r="D122" s="384"/>
      <c r="E122" s="384"/>
      <c r="F122" s="387"/>
      <c r="G122" s="431"/>
      <c r="H122" s="414">
        <f t="shared" si="1"/>
        <v>0</v>
      </c>
      <c r="I122" s="391"/>
      <c r="J122" s="493"/>
      <c r="K122" s="224"/>
      <c r="L122" s="225"/>
      <c r="M122" s="274"/>
      <c r="N122" s="274"/>
      <c r="O122" s="274"/>
      <c r="P122" s="274"/>
      <c r="Q122" s="274"/>
    </row>
    <row r="123" spans="1:17" ht="13.5">
      <c r="A123" s="24"/>
      <c r="B123" s="279"/>
      <c r="C123" s="279" t="s">
        <v>481</v>
      </c>
      <c r="D123" s="384"/>
      <c r="E123" s="384"/>
      <c r="F123" s="387"/>
      <c r="G123" s="431"/>
      <c r="H123" s="414">
        <f t="shared" si="1"/>
        <v>0</v>
      </c>
      <c r="I123" s="391"/>
      <c r="J123" s="493"/>
      <c r="K123" s="224"/>
      <c r="L123" s="225"/>
      <c r="M123" s="274"/>
      <c r="N123" s="274"/>
      <c r="O123" s="274"/>
      <c r="P123" s="274"/>
      <c r="Q123" s="274"/>
    </row>
    <row r="124" spans="1:17" ht="13.5">
      <c r="A124" s="24"/>
      <c r="B124" s="279"/>
      <c r="C124" s="279" t="s">
        <v>113</v>
      </c>
      <c r="D124" s="384"/>
      <c r="E124" s="384"/>
      <c r="F124" s="387"/>
      <c r="G124" s="431"/>
      <c r="H124" s="414">
        <f t="shared" si="1"/>
        <v>0</v>
      </c>
      <c r="I124" s="391"/>
      <c r="J124" s="493"/>
      <c r="K124" s="224"/>
      <c r="L124" s="225"/>
      <c r="M124" s="274"/>
      <c r="N124" s="274"/>
      <c r="O124" s="274"/>
      <c r="P124" s="274"/>
      <c r="Q124" s="274"/>
    </row>
    <row r="125" spans="1:17" ht="13.5">
      <c r="A125" s="25"/>
      <c r="B125" s="279" t="s">
        <v>5</v>
      </c>
      <c r="C125" s="279"/>
      <c r="D125" s="384"/>
      <c r="E125" s="384"/>
      <c r="F125" s="387"/>
      <c r="G125" s="431"/>
      <c r="H125" s="414">
        <f t="shared" si="1"/>
        <v>0</v>
      </c>
      <c r="I125" s="391"/>
      <c r="J125" s="493"/>
      <c r="K125" s="224"/>
      <c r="L125" s="578"/>
      <c r="M125" s="274"/>
      <c r="N125" s="274"/>
      <c r="O125" s="274"/>
      <c r="P125" s="274"/>
      <c r="Q125" s="274"/>
    </row>
    <row r="126" spans="1:17" ht="13.5">
      <c r="A126" s="24"/>
      <c r="B126" s="283" t="s">
        <v>116</v>
      </c>
      <c r="C126" s="283"/>
      <c r="D126" s="384"/>
      <c r="E126" s="384"/>
      <c r="F126" s="387"/>
      <c r="G126" s="431"/>
      <c r="H126" s="414">
        <f t="shared" si="1"/>
        <v>0</v>
      </c>
      <c r="I126" s="391"/>
      <c r="J126" s="493"/>
      <c r="K126" s="224"/>
      <c r="L126" s="225"/>
      <c r="M126" s="274"/>
      <c r="N126" s="274"/>
      <c r="O126" s="274"/>
      <c r="P126" s="274"/>
      <c r="Q126" s="274"/>
    </row>
    <row r="127" spans="1:17" ht="13.5">
      <c r="A127" s="24"/>
      <c r="B127" s="283" t="s">
        <v>117</v>
      </c>
      <c r="C127" s="283"/>
      <c r="D127" s="384"/>
      <c r="E127" s="384"/>
      <c r="F127" s="387"/>
      <c r="G127" s="431"/>
      <c r="H127" s="414">
        <f t="shared" si="1"/>
        <v>0</v>
      </c>
      <c r="I127" s="391"/>
      <c r="J127" s="493"/>
      <c r="K127" s="224"/>
      <c r="L127" s="225"/>
      <c r="M127" s="274"/>
      <c r="N127" s="274"/>
      <c r="O127" s="274"/>
      <c r="P127" s="274"/>
      <c r="Q127" s="274"/>
    </row>
    <row r="128" spans="1:17" ht="13.5">
      <c r="A128" s="24"/>
      <c r="B128" s="283" t="s">
        <v>118</v>
      </c>
      <c r="C128" s="283"/>
      <c r="D128" s="384"/>
      <c r="E128" s="384"/>
      <c r="F128" s="387"/>
      <c r="G128" s="431"/>
      <c r="H128" s="414">
        <f t="shared" si="1"/>
        <v>0</v>
      </c>
      <c r="I128" s="391"/>
      <c r="J128" s="493"/>
      <c r="K128" s="224"/>
      <c r="L128" s="225"/>
      <c r="M128" s="274"/>
      <c r="N128" s="274"/>
      <c r="O128" s="274"/>
      <c r="P128" s="274"/>
      <c r="Q128" s="274"/>
    </row>
    <row r="129" spans="1:17" ht="13.5">
      <c r="A129" s="117"/>
      <c r="B129" s="283" t="s">
        <v>534</v>
      </c>
      <c r="C129" s="326"/>
      <c r="D129" s="384"/>
      <c r="E129" s="384"/>
      <c r="F129" s="384"/>
      <c r="G129" s="424"/>
      <c r="H129" s="350">
        <f t="shared" si="1"/>
        <v>0</v>
      </c>
      <c r="I129" s="262"/>
      <c r="J129" s="262"/>
      <c r="K129" s="224"/>
      <c r="L129" s="225"/>
      <c r="M129" s="274"/>
      <c r="N129" s="274"/>
      <c r="O129" s="274"/>
      <c r="P129" s="274"/>
      <c r="Q129" s="274"/>
    </row>
    <row r="130" spans="1:17" ht="13.5">
      <c r="A130" s="117"/>
      <c r="B130" s="283" t="s">
        <v>535</v>
      </c>
      <c r="C130" s="326"/>
      <c r="D130" s="384"/>
      <c r="E130" s="384"/>
      <c r="F130" s="384"/>
      <c r="G130" s="424"/>
      <c r="H130" s="350">
        <f t="shared" si="1"/>
        <v>0</v>
      </c>
      <c r="I130" s="262"/>
      <c r="J130" s="262"/>
      <c r="K130" s="224"/>
      <c r="L130" s="225"/>
      <c r="M130" s="274"/>
      <c r="N130" s="274"/>
      <c r="O130" s="274"/>
      <c r="P130" s="274"/>
      <c r="Q130" s="274"/>
    </row>
    <row r="131" spans="1:17" ht="13.5">
      <c r="A131" s="117"/>
      <c r="B131" s="279" t="s">
        <v>536</v>
      </c>
      <c r="C131" s="326"/>
      <c r="D131" s="384"/>
      <c r="E131" s="384"/>
      <c r="F131" s="384"/>
      <c r="G131" s="424"/>
      <c r="H131" s="350">
        <f t="shared" si="1"/>
        <v>0</v>
      </c>
      <c r="I131" s="262"/>
      <c r="J131" s="262"/>
      <c r="K131" s="224"/>
      <c r="L131" s="225"/>
      <c r="M131" s="274"/>
      <c r="N131" s="274"/>
      <c r="O131" s="274"/>
      <c r="P131" s="274"/>
      <c r="Q131" s="274"/>
    </row>
    <row r="132" spans="1:17" ht="13.5">
      <c r="A132" s="24"/>
      <c r="B132" s="283" t="s">
        <v>119</v>
      </c>
      <c r="C132" s="283" t="s">
        <v>120</v>
      </c>
      <c r="D132" s="384"/>
      <c r="E132" s="384"/>
      <c r="F132" s="387"/>
      <c r="G132" s="431"/>
      <c r="H132" s="414">
        <f t="shared" si="1"/>
        <v>0</v>
      </c>
      <c r="I132" s="391"/>
      <c r="J132" s="493"/>
      <c r="K132" s="224"/>
      <c r="L132" s="225"/>
      <c r="M132" s="274"/>
      <c r="N132" s="274"/>
      <c r="O132" s="274"/>
      <c r="P132" s="274"/>
      <c r="Q132" s="274"/>
    </row>
    <row r="133" spans="1:17" ht="13.5">
      <c r="A133" s="24"/>
      <c r="B133" s="283"/>
      <c r="C133" s="283" t="s">
        <v>121</v>
      </c>
      <c r="D133" s="384"/>
      <c r="E133" s="384"/>
      <c r="F133" s="387"/>
      <c r="G133" s="431"/>
      <c r="H133" s="414">
        <f t="shared" si="1"/>
        <v>0</v>
      </c>
      <c r="I133" s="391"/>
      <c r="J133" s="493"/>
      <c r="K133" s="224"/>
      <c r="L133" s="225"/>
      <c r="M133" s="274"/>
      <c r="N133" s="274"/>
      <c r="O133" s="274"/>
      <c r="P133" s="274"/>
      <c r="Q133" s="274"/>
    </row>
    <row r="134" spans="1:17" ht="13.5">
      <c r="A134" s="24"/>
      <c r="B134" s="283"/>
      <c r="C134" s="283" t="s">
        <v>122</v>
      </c>
      <c r="D134" s="384"/>
      <c r="E134" s="384"/>
      <c r="F134" s="387"/>
      <c r="G134" s="431"/>
      <c r="H134" s="414">
        <f t="shared" si="1"/>
        <v>0</v>
      </c>
      <c r="I134" s="391"/>
      <c r="J134" s="493"/>
      <c r="K134" s="224"/>
      <c r="L134" s="225"/>
      <c r="M134" s="274"/>
      <c r="N134" s="274"/>
      <c r="O134" s="274"/>
      <c r="P134" s="274"/>
      <c r="Q134" s="274"/>
    </row>
    <row r="135" spans="1:17" ht="13.5">
      <c r="A135" s="24"/>
      <c r="B135" s="283"/>
      <c r="C135" s="283" t="s">
        <v>123</v>
      </c>
      <c r="D135" s="384"/>
      <c r="E135" s="384"/>
      <c r="F135" s="387"/>
      <c r="G135" s="431"/>
      <c r="H135" s="414">
        <f t="shared" si="1"/>
        <v>0</v>
      </c>
      <c r="I135" s="391"/>
      <c r="J135" s="493"/>
      <c r="K135" s="224"/>
      <c r="L135" s="225"/>
      <c r="M135" s="274"/>
      <c r="N135" s="274"/>
      <c r="O135" s="274"/>
      <c r="P135" s="274"/>
      <c r="Q135" s="274"/>
    </row>
    <row r="136" spans="1:17" ht="13.5">
      <c r="A136" s="24"/>
      <c r="B136" s="283"/>
      <c r="C136" s="283" t="s">
        <v>124</v>
      </c>
      <c r="D136" s="384"/>
      <c r="E136" s="384"/>
      <c r="F136" s="387"/>
      <c r="G136" s="431"/>
      <c r="H136" s="414">
        <f t="shared" si="1"/>
        <v>0</v>
      </c>
      <c r="I136" s="391"/>
      <c r="J136" s="493"/>
      <c r="K136" s="224"/>
      <c r="L136" s="225"/>
      <c r="M136" s="274"/>
      <c r="N136" s="274"/>
      <c r="O136" s="274"/>
      <c r="P136" s="274"/>
      <c r="Q136" s="274"/>
    </row>
    <row r="137" spans="1:17" ht="13.5">
      <c r="A137" s="24"/>
      <c r="B137" s="283"/>
      <c r="C137" s="283" t="s">
        <v>125</v>
      </c>
      <c r="D137" s="384"/>
      <c r="E137" s="384"/>
      <c r="F137" s="387"/>
      <c r="G137" s="431"/>
      <c r="H137" s="414">
        <f t="shared" si="1"/>
        <v>0</v>
      </c>
      <c r="I137" s="391"/>
      <c r="J137" s="493"/>
      <c r="K137" s="224"/>
      <c r="L137" s="225"/>
      <c r="M137" s="274"/>
      <c r="N137" s="274"/>
      <c r="O137" s="274"/>
      <c r="P137" s="274"/>
      <c r="Q137" s="274"/>
    </row>
    <row r="138" spans="1:17" ht="13.5">
      <c r="A138" s="24"/>
      <c r="B138" s="283"/>
      <c r="C138" s="283" t="s">
        <v>126</v>
      </c>
      <c r="D138" s="384"/>
      <c r="E138" s="384"/>
      <c r="F138" s="387"/>
      <c r="G138" s="431"/>
      <c r="H138" s="414">
        <f t="shared" si="1"/>
        <v>0</v>
      </c>
      <c r="I138" s="391"/>
      <c r="J138" s="493"/>
      <c r="K138" s="224"/>
      <c r="L138" s="225"/>
      <c r="M138" s="274"/>
      <c r="N138" s="274"/>
      <c r="O138" s="274"/>
      <c r="P138" s="274"/>
      <c r="Q138" s="274"/>
    </row>
    <row r="139" spans="1:17" ht="13.5">
      <c r="A139" s="24"/>
      <c r="B139" s="283"/>
      <c r="C139" s="283" t="s">
        <v>127</v>
      </c>
      <c r="D139" s="384"/>
      <c r="E139" s="384"/>
      <c r="F139" s="387"/>
      <c r="G139" s="431"/>
      <c r="H139" s="414">
        <f t="shared" si="1"/>
        <v>0</v>
      </c>
      <c r="I139" s="391"/>
      <c r="J139" s="493"/>
      <c r="K139" s="224"/>
      <c r="L139" s="225"/>
      <c r="M139" s="274"/>
      <c r="N139" s="274"/>
      <c r="O139" s="274"/>
      <c r="P139" s="274"/>
      <c r="Q139" s="274"/>
    </row>
    <row r="140" spans="1:17" ht="13.5">
      <c r="A140" s="24"/>
      <c r="B140" s="283"/>
      <c r="C140" s="283" t="s">
        <v>128</v>
      </c>
      <c r="D140" s="384"/>
      <c r="E140" s="384"/>
      <c r="F140" s="387"/>
      <c r="G140" s="431"/>
      <c r="H140" s="414">
        <f t="shared" si="1"/>
        <v>0</v>
      </c>
      <c r="I140" s="391"/>
      <c r="J140" s="493"/>
      <c r="K140" s="224"/>
      <c r="L140" s="225"/>
      <c r="M140" s="274"/>
      <c r="N140" s="274"/>
      <c r="O140" s="274"/>
      <c r="P140" s="274"/>
      <c r="Q140" s="274"/>
    </row>
    <row r="141" spans="1:17" ht="14.25" thickBot="1">
      <c r="A141" s="217"/>
      <c r="B141" s="280" t="s">
        <v>129</v>
      </c>
      <c r="C141" s="280"/>
      <c r="D141" s="401"/>
      <c r="E141" s="401"/>
      <c r="F141" s="407"/>
      <c r="G141" s="432"/>
      <c r="H141" s="416">
        <f t="shared" si="1"/>
        <v>0</v>
      </c>
      <c r="I141" s="395"/>
      <c r="J141" s="354"/>
      <c r="K141" s="574"/>
      <c r="L141" s="575"/>
      <c r="M141" s="274"/>
      <c r="N141" s="274"/>
      <c r="O141" s="274"/>
      <c r="P141" s="274"/>
      <c r="Q141" s="274"/>
    </row>
    <row r="142" spans="1:17" ht="15.75" customHeight="1" thickBot="1">
      <c r="A142" s="217"/>
      <c r="B142" s="605" t="s">
        <v>131</v>
      </c>
      <c r="C142" s="280"/>
      <c r="D142" s="139"/>
      <c r="E142" s="139"/>
      <c r="F142" s="139"/>
      <c r="G142" s="98"/>
      <c r="H142" s="355"/>
      <c r="I142" s="433">
        <f>K142</f>
        <v>0</v>
      </c>
      <c r="J142" s="508"/>
      <c r="K142" s="576">
        <f>SUM(H108:H141)</f>
        <v>0</v>
      </c>
      <c r="L142" s="575"/>
      <c r="M142" s="274"/>
      <c r="N142" s="274"/>
      <c r="O142" s="274"/>
      <c r="P142" s="274"/>
      <c r="Q142" s="274"/>
    </row>
    <row r="143" spans="1:17" ht="15" customHeight="1" thickBot="1">
      <c r="A143" s="544"/>
      <c r="B143" s="135" t="s">
        <v>513</v>
      </c>
      <c r="C143" s="288"/>
      <c r="D143" s="158"/>
      <c r="E143" s="156"/>
      <c r="F143" s="158"/>
      <c r="G143" s="111"/>
      <c r="H143" s="364"/>
      <c r="I143" s="481">
        <f>K143</f>
        <v>0</v>
      </c>
      <c r="J143" s="491"/>
      <c r="K143" s="579">
        <f>SUM(K7:K142)</f>
        <v>0</v>
      </c>
      <c r="L143" s="580"/>
      <c r="M143" s="274"/>
      <c r="N143" s="274"/>
      <c r="O143" s="274"/>
      <c r="P143" s="274"/>
      <c r="Q143" s="274"/>
    </row>
    <row r="144" spans="1:17" s="490" customFormat="1" ht="15" customHeight="1">
      <c r="A144" s="545"/>
      <c r="B144" s="323"/>
      <c r="C144" s="282"/>
      <c r="D144" s="97"/>
      <c r="E144" s="97"/>
      <c r="F144" s="97"/>
      <c r="G144" s="102"/>
      <c r="H144" s="358"/>
      <c r="I144" s="491"/>
      <c r="J144" s="491"/>
      <c r="K144" s="491"/>
      <c r="L144" s="580"/>
      <c r="M144" s="489"/>
      <c r="N144" s="489"/>
      <c r="O144" s="489"/>
      <c r="P144" s="489"/>
      <c r="Q144" s="489"/>
    </row>
    <row r="145" spans="1:17" ht="15" customHeight="1">
      <c r="A145" s="546" t="s">
        <v>11</v>
      </c>
      <c r="B145" s="314" t="s">
        <v>52</v>
      </c>
      <c r="C145" s="289"/>
      <c r="D145" s="633"/>
      <c r="E145" s="633"/>
      <c r="F145" s="633"/>
      <c r="G145" s="663"/>
      <c r="H145" s="327"/>
      <c r="I145" s="495"/>
      <c r="J145" s="495"/>
      <c r="K145" s="336"/>
      <c r="L145" s="225"/>
      <c r="M145" s="274"/>
      <c r="N145" s="274"/>
      <c r="O145" s="274"/>
      <c r="P145" s="274"/>
      <c r="Q145" s="274"/>
    </row>
    <row r="146" spans="1:17" ht="13.5">
      <c r="A146" s="24"/>
      <c r="B146" s="278" t="s">
        <v>132</v>
      </c>
      <c r="C146" s="278"/>
      <c r="D146" s="396"/>
      <c r="E146" s="396"/>
      <c r="F146" s="396"/>
      <c r="G146" s="397"/>
      <c r="H146" s="398"/>
      <c r="I146" s="399"/>
      <c r="J146" s="228"/>
      <c r="K146" s="224"/>
      <c r="L146" s="225"/>
      <c r="M146" s="274"/>
      <c r="N146" s="274"/>
      <c r="O146" s="274"/>
      <c r="P146" s="274"/>
      <c r="Q146" s="274"/>
    </row>
    <row r="147" spans="1:17" ht="13.5">
      <c r="A147" s="24"/>
      <c r="B147" s="283" t="s">
        <v>89</v>
      </c>
      <c r="C147" s="283" t="s">
        <v>94</v>
      </c>
      <c r="D147" s="384"/>
      <c r="E147" s="95"/>
      <c r="F147" s="384"/>
      <c r="G147" s="431"/>
      <c r="H147" s="414">
        <f>IF(F147=0,D147*G147,D147*F147*G147)</f>
        <v>0</v>
      </c>
      <c r="I147" s="391"/>
      <c r="J147" s="228"/>
      <c r="K147" s="224"/>
      <c r="L147" s="225"/>
      <c r="M147" s="274"/>
      <c r="N147" s="274"/>
      <c r="O147" s="274"/>
      <c r="P147" s="274"/>
      <c r="Q147" s="274"/>
    </row>
    <row r="148" spans="1:17" ht="13.5">
      <c r="A148" s="24"/>
      <c r="B148" s="284"/>
      <c r="C148" s="284" t="s">
        <v>94</v>
      </c>
      <c r="D148" s="385"/>
      <c r="E148" s="141"/>
      <c r="F148" s="413"/>
      <c r="G148" s="419"/>
      <c r="H148" s="415">
        <f>IF(F148=0,D148*G148,D148*F148*G148)</f>
        <v>0</v>
      </c>
      <c r="I148" s="393">
        <f>SUM(H147:H148)</f>
        <v>0</v>
      </c>
      <c r="J148" s="228"/>
      <c r="K148" s="224"/>
      <c r="L148" s="225"/>
      <c r="M148" s="274"/>
      <c r="N148" s="274"/>
      <c r="O148" s="274"/>
      <c r="P148" s="274"/>
      <c r="Q148" s="274"/>
    </row>
    <row r="149" spans="1:17" ht="13.5">
      <c r="A149" s="24"/>
      <c r="B149" s="279" t="s">
        <v>90</v>
      </c>
      <c r="C149" s="279" t="s">
        <v>94</v>
      </c>
      <c r="D149" s="384"/>
      <c r="E149" s="95"/>
      <c r="F149" s="384"/>
      <c r="G149" s="94"/>
      <c r="H149" s="402">
        <f>IF(F149=0,D149*G149,D149*F149*G149)</f>
        <v>0</v>
      </c>
      <c r="I149" s="391"/>
      <c r="J149" s="493"/>
      <c r="K149" s="224"/>
      <c r="L149" s="225"/>
      <c r="M149" s="274"/>
      <c r="N149" s="274"/>
      <c r="O149" s="274"/>
      <c r="P149" s="274"/>
      <c r="Q149" s="274"/>
    </row>
    <row r="150" spans="1:17" ht="13.5">
      <c r="A150" s="24"/>
      <c r="B150" s="283"/>
      <c r="C150" s="283" t="s">
        <v>93</v>
      </c>
      <c r="D150" s="410"/>
      <c r="E150" s="143"/>
      <c r="F150" s="409"/>
      <c r="G150" s="106"/>
      <c r="H150" s="402">
        <f>D150*H149</f>
        <v>0</v>
      </c>
      <c r="I150" s="391"/>
      <c r="J150" s="493"/>
      <c r="K150" s="574"/>
      <c r="L150" s="575"/>
      <c r="M150" s="274"/>
      <c r="N150" s="274"/>
      <c r="O150" s="274"/>
      <c r="P150" s="274"/>
      <c r="Q150" s="274"/>
    </row>
    <row r="151" spans="1:17" ht="13.5">
      <c r="A151" s="24"/>
      <c r="B151" s="284"/>
      <c r="C151" s="284" t="s">
        <v>91</v>
      </c>
      <c r="D151" s="411"/>
      <c r="E151" s="141"/>
      <c r="F151" s="413"/>
      <c r="G151" s="142"/>
      <c r="H151" s="403">
        <f>(H149+H150)*D151</f>
        <v>0</v>
      </c>
      <c r="I151" s="393">
        <f>SUM(H149:H151)</f>
        <v>0</v>
      </c>
      <c r="J151" s="354"/>
      <c r="K151" s="574"/>
      <c r="L151" s="575"/>
      <c r="M151" s="274"/>
      <c r="N151" s="274"/>
      <c r="O151" s="274"/>
      <c r="P151" s="274"/>
      <c r="Q151" s="274"/>
    </row>
    <row r="152" spans="1:17" ht="13.5">
      <c r="A152" s="24"/>
      <c r="B152" s="279" t="s">
        <v>377</v>
      </c>
      <c r="C152" s="283" t="s">
        <v>94</v>
      </c>
      <c r="D152" s="409"/>
      <c r="E152" s="143"/>
      <c r="F152" s="409"/>
      <c r="G152" s="106"/>
      <c r="H152" s="402">
        <f>IF(F152=0,D152*G152,D152*F152*G152)</f>
        <v>0</v>
      </c>
      <c r="I152" s="391"/>
      <c r="J152" s="493"/>
      <c r="K152" s="224"/>
      <c r="L152" s="225"/>
      <c r="M152" s="274"/>
      <c r="N152" s="274"/>
      <c r="O152" s="274"/>
      <c r="P152" s="274"/>
      <c r="Q152" s="274"/>
    </row>
    <row r="153" spans="1:17" ht="13.5">
      <c r="A153" s="24"/>
      <c r="B153" s="283"/>
      <c r="C153" s="283" t="s">
        <v>93</v>
      </c>
      <c r="D153" s="410"/>
      <c r="E153" s="143"/>
      <c r="F153" s="409"/>
      <c r="G153" s="106"/>
      <c r="H153" s="402">
        <f>D153*H152</f>
        <v>0</v>
      </c>
      <c r="I153" s="391"/>
      <c r="J153" s="493"/>
      <c r="K153" s="574"/>
      <c r="L153" s="575"/>
      <c r="M153" s="274"/>
      <c r="N153" s="274"/>
      <c r="O153" s="274"/>
      <c r="P153" s="274"/>
      <c r="Q153" s="274"/>
    </row>
    <row r="154" spans="1:17" ht="13.5">
      <c r="A154" s="24"/>
      <c r="B154" s="284"/>
      <c r="C154" s="284" t="s">
        <v>91</v>
      </c>
      <c r="D154" s="411"/>
      <c r="E154" s="141"/>
      <c r="F154" s="413"/>
      <c r="G154" s="142"/>
      <c r="H154" s="403">
        <f>(H152+H153)*D154</f>
        <v>0</v>
      </c>
      <c r="I154" s="393">
        <f>SUM(H152:H154)</f>
        <v>0</v>
      </c>
      <c r="J154" s="354"/>
      <c r="K154" s="574"/>
      <c r="L154" s="575"/>
      <c r="M154" s="274"/>
      <c r="N154" s="274"/>
      <c r="O154" s="274"/>
      <c r="P154" s="274"/>
      <c r="Q154" s="274"/>
    </row>
    <row r="155" spans="1:17" ht="13.5">
      <c r="A155" s="24"/>
      <c r="B155" s="279" t="s">
        <v>590</v>
      </c>
      <c r="C155" s="283" t="s">
        <v>94</v>
      </c>
      <c r="D155" s="409"/>
      <c r="E155" s="143"/>
      <c r="F155" s="409"/>
      <c r="G155" s="106"/>
      <c r="H155" s="402">
        <f>IF(F155=0,D155*G155,D155*F155*G155)</f>
        <v>0</v>
      </c>
      <c r="I155" s="391"/>
      <c r="J155" s="493"/>
      <c r="K155" s="224"/>
      <c r="L155" s="225"/>
      <c r="M155" s="274"/>
      <c r="N155" s="274"/>
      <c r="O155" s="274"/>
      <c r="P155" s="274"/>
      <c r="Q155" s="274"/>
    </row>
    <row r="156" spans="1:17" ht="13.5">
      <c r="A156" s="24"/>
      <c r="B156" s="283"/>
      <c r="C156" s="283" t="s">
        <v>93</v>
      </c>
      <c r="D156" s="410"/>
      <c r="E156" s="143"/>
      <c r="F156" s="409"/>
      <c r="G156" s="106"/>
      <c r="H156" s="402">
        <f>D156*H155</f>
        <v>0</v>
      </c>
      <c r="I156" s="391"/>
      <c r="J156" s="493"/>
      <c r="K156" s="574"/>
      <c r="L156" s="575"/>
      <c r="M156" s="274"/>
      <c r="N156" s="274"/>
      <c r="O156" s="274"/>
      <c r="P156" s="274"/>
      <c r="Q156" s="274"/>
    </row>
    <row r="157" spans="1:17" ht="13.5">
      <c r="A157" s="24"/>
      <c r="B157" s="284"/>
      <c r="C157" s="284" t="s">
        <v>91</v>
      </c>
      <c r="D157" s="411"/>
      <c r="E157" s="141"/>
      <c r="F157" s="413"/>
      <c r="G157" s="142"/>
      <c r="H157" s="403">
        <f>(H155+H156)*D157</f>
        <v>0</v>
      </c>
      <c r="I157" s="393">
        <f>SUM(H155:H157)</f>
        <v>0</v>
      </c>
      <c r="J157" s="354"/>
      <c r="K157" s="574"/>
      <c r="L157" s="575"/>
      <c r="M157" s="274"/>
      <c r="N157" s="274"/>
      <c r="O157" s="274"/>
      <c r="P157" s="274"/>
      <c r="Q157" s="274"/>
    </row>
    <row r="158" spans="1:17" ht="13.5">
      <c r="A158" s="24"/>
      <c r="B158" s="279" t="s">
        <v>95</v>
      </c>
      <c r="C158" s="283" t="s">
        <v>94</v>
      </c>
      <c r="D158" s="409"/>
      <c r="E158" s="143"/>
      <c r="F158" s="409"/>
      <c r="G158" s="106"/>
      <c r="H158" s="402">
        <f>IF(F158=0,D158*G158,D158*F158*G158)</f>
        <v>0</v>
      </c>
      <c r="I158" s="391"/>
      <c r="J158" s="493"/>
      <c r="K158" s="224"/>
      <c r="L158" s="225"/>
      <c r="M158" s="274"/>
      <c r="N158" s="274"/>
      <c r="O158" s="274"/>
      <c r="P158" s="274"/>
      <c r="Q158" s="274"/>
    </row>
    <row r="159" spans="1:17" ht="13.5">
      <c r="A159" s="24"/>
      <c r="B159" s="283"/>
      <c r="C159" s="283" t="s">
        <v>93</v>
      </c>
      <c r="D159" s="410"/>
      <c r="E159" s="143"/>
      <c r="F159" s="409"/>
      <c r="G159" s="106"/>
      <c r="H159" s="402">
        <f>D159*H158</f>
        <v>0</v>
      </c>
      <c r="I159" s="391"/>
      <c r="J159" s="493"/>
      <c r="K159" s="574"/>
      <c r="L159" s="575"/>
      <c r="M159" s="274"/>
      <c r="N159" s="274"/>
      <c r="O159" s="274"/>
      <c r="P159" s="274"/>
      <c r="Q159" s="274"/>
    </row>
    <row r="160" spans="1:17" ht="13.5">
      <c r="A160" s="24"/>
      <c r="B160" s="284"/>
      <c r="C160" s="284" t="s">
        <v>91</v>
      </c>
      <c r="D160" s="411"/>
      <c r="E160" s="141"/>
      <c r="F160" s="413"/>
      <c r="G160" s="142"/>
      <c r="H160" s="403">
        <f>(H158+H159)*D160</f>
        <v>0</v>
      </c>
      <c r="I160" s="393">
        <f>SUM(H158:H160)</f>
        <v>0</v>
      </c>
      <c r="J160" s="354"/>
      <c r="K160" s="574"/>
      <c r="L160" s="575"/>
      <c r="M160" s="274"/>
      <c r="N160" s="274"/>
      <c r="O160" s="274"/>
      <c r="P160" s="274"/>
      <c r="Q160" s="274"/>
    </row>
    <row r="161" spans="1:17" ht="13.5">
      <c r="A161" s="24"/>
      <c r="B161" s="279" t="s">
        <v>378</v>
      </c>
      <c r="C161" s="283" t="s">
        <v>94</v>
      </c>
      <c r="D161" s="409"/>
      <c r="E161" s="143"/>
      <c r="F161" s="409"/>
      <c r="G161" s="106"/>
      <c r="H161" s="402">
        <f>IF(F161=0,D161*G161,D161*F161*G161)</f>
        <v>0</v>
      </c>
      <c r="I161" s="391"/>
      <c r="J161" s="493"/>
      <c r="K161" s="224"/>
      <c r="L161" s="225"/>
      <c r="M161" s="274"/>
      <c r="N161" s="274"/>
      <c r="O161" s="274"/>
      <c r="P161" s="274"/>
      <c r="Q161" s="274"/>
    </row>
    <row r="162" spans="1:17" ht="13.5">
      <c r="A162" s="24"/>
      <c r="B162" s="283"/>
      <c r="C162" s="283" t="s">
        <v>93</v>
      </c>
      <c r="D162" s="410"/>
      <c r="E162" s="143"/>
      <c r="F162" s="409"/>
      <c r="G162" s="106"/>
      <c r="H162" s="402">
        <f>D162*H161</f>
        <v>0</v>
      </c>
      <c r="I162" s="391"/>
      <c r="J162" s="493"/>
      <c r="K162" s="574"/>
      <c r="L162" s="575"/>
      <c r="M162" s="274"/>
      <c r="N162" s="274"/>
      <c r="O162" s="274"/>
      <c r="P162" s="274"/>
      <c r="Q162" s="274"/>
    </row>
    <row r="163" spans="1:17" ht="13.5">
      <c r="A163" s="24"/>
      <c r="B163" s="284"/>
      <c r="C163" s="284" t="s">
        <v>91</v>
      </c>
      <c r="D163" s="411"/>
      <c r="E163" s="141"/>
      <c r="F163" s="413"/>
      <c r="G163" s="142"/>
      <c r="H163" s="403">
        <f>(H161+H162)*D163</f>
        <v>0</v>
      </c>
      <c r="I163" s="393">
        <f>SUM(H161:H163)</f>
        <v>0</v>
      </c>
      <c r="J163" s="354"/>
      <c r="K163" s="574"/>
      <c r="L163" s="575"/>
      <c r="M163" s="274"/>
      <c r="N163" s="274"/>
      <c r="O163" s="274"/>
      <c r="P163" s="274"/>
      <c r="Q163" s="274"/>
    </row>
    <row r="164" spans="1:17" ht="13.5">
      <c r="A164" s="24"/>
      <c r="B164" s="279" t="s">
        <v>379</v>
      </c>
      <c r="C164" s="283" t="s">
        <v>94</v>
      </c>
      <c r="D164" s="409"/>
      <c r="E164" s="143"/>
      <c r="F164" s="409"/>
      <c r="G164" s="106"/>
      <c r="H164" s="402">
        <f>IF(F164=0,D164*G164,D164*F164*G164)</f>
        <v>0</v>
      </c>
      <c r="I164" s="391"/>
      <c r="J164" s="493"/>
      <c r="K164" s="224"/>
      <c r="L164" s="225"/>
      <c r="M164" s="274"/>
      <c r="N164" s="274"/>
      <c r="O164" s="274"/>
      <c r="P164" s="274"/>
      <c r="Q164" s="274"/>
    </row>
    <row r="165" spans="1:17" ht="13.5">
      <c r="A165" s="24"/>
      <c r="B165" s="283"/>
      <c r="C165" s="283" t="s">
        <v>93</v>
      </c>
      <c r="D165" s="410"/>
      <c r="E165" s="143"/>
      <c r="F165" s="409"/>
      <c r="G165" s="106"/>
      <c r="H165" s="402">
        <f>D165*H164</f>
        <v>0</v>
      </c>
      <c r="I165" s="391"/>
      <c r="J165" s="493"/>
      <c r="K165" s="574"/>
      <c r="L165" s="575"/>
      <c r="M165" s="274"/>
      <c r="N165" s="274"/>
      <c r="O165" s="274"/>
      <c r="P165" s="274"/>
      <c r="Q165" s="274"/>
    </row>
    <row r="166" spans="1:17" ht="13.5">
      <c r="A166" s="24"/>
      <c r="B166" s="284"/>
      <c r="C166" s="284" t="s">
        <v>91</v>
      </c>
      <c r="D166" s="411"/>
      <c r="E166" s="141"/>
      <c r="F166" s="413"/>
      <c r="G166" s="142"/>
      <c r="H166" s="403">
        <f>(H164+H165)*D166</f>
        <v>0</v>
      </c>
      <c r="I166" s="393">
        <f>SUM(H164:H166)</f>
        <v>0</v>
      </c>
      <c r="J166" s="354"/>
      <c r="K166" s="574"/>
      <c r="L166" s="575"/>
      <c r="M166" s="274"/>
      <c r="N166" s="274"/>
      <c r="O166" s="274"/>
      <c r="P166" s="274"/>
      <c r="Q166" s="274"/>
    </row>
    <row r="167" spans="1:17" ht="13.5">
      <c r="A167" s="24"/>
      <c r="B167" s="279" t="s">
        <v>134</v>
      </c>
      <c r="C167" s="283" t="s">
        <v>94</v>
      </c>
      <c r="D167" s="409"/>
      <c r="E167" s="143"/>
      <c r="F167" s="409"/>
      <c r="G167" s="106"/>
      <c r="H167" s="402">
        <f>IF(F167=0,D167*G167,D167*F167*G167)</f>
        <v>0</v>
      </c>
      <c r="I167" s="391"/>
      <c r="J167" s="493"/>
      <c r="K167" s="224"/>
      <c r="L167" s="225"/>
      <c r="M167" s="274"/>
      <c r="N167" s="274"/>
      <c r="O167" s="274"/>
      <c r="P167" s="274"/>
      <c r="Q167" s="274"/>
    </row>
    <row r="168" spans="1:17" ht="13.5">
      <c r="A168" s="24"/>
      <c r="B168" s="283"/>
      <c r="C168" s="283" t="s">
        <v>93</v>
      </c>
      <c r="D168" s="410"/>
      <c r="E168" s="143"/>
      <c r="F168" s="409"/>
      <c r="G168" s="106"/>
      <c r="H168" s="402">
        <f>D168*H167</f>
        <v>0</v>
      </c>
      <c r="I168" s="391"/>
      <c r="J168" s="493"/>
      <c r="K168" s="574"/>
      <c r="L168" s="575"/>
      <c r="M168" s="274"/>
      <c r="N168" s="274"/>
      <c r="O168" s="274"/>
      <c r="P168" s="274"/>
      <c r="Q168" s="274"/>
    </row>
    <row r="169" spans="1:17" ht="13.5">
      <c r="A169" s="24"/>
      <c r="B169" s="284"/>
      <c r="C169" s="284" t="s">
        <v>91</v>
      </c>
      <c r="D169" s="411"/>
      <c r="E169" s="141"/>
      <c r="F169" s="413"/>
      <c r="G169" s="142"/>
      <c r="H169" s="403">
        <f>(H167+H168)*D169</f>
        <v>0</v>
      </c>
      <c r="I169" s="393">
        <f>SUM(H167:H169)</f>
        <v>0</v>
      </c>
      <c r="J169" s="354"/>
      <c r="K169" s="574"/>
      <c r="L169" s="575"/>
      <c r="M169" s="274"/>
      <c r="N169" s="274"/>
      <c r="O169" s="274"/>
      <c r="P169" s="274"/>
      <c r="Q169" s="274"/>
    </row>
    <row r="170" spans="1:17" ht="13.5">
      <c r="A170" s="24"/>
      <c r="B170" s="279" t="s">
        <v>383</v>
      </c>
      <c r="C170" s="283" t="s">
        <v>94</v>
      </c>
      <c r="D170" s="409"/>
      <c r="E170" s="143"/>
      <c r="F170" s="409"/>
      <c r="G170" s="106"/>
      <c r="H170" s="402">
        <f>IF(F170=0,D170*G170,D170*F170*G170)</f>
        <v>0</v>
      </c>
      <c r="I170" s="391"/>
      <c r="J170" s="493"/>
      <c r="K170" s="224"/>
      <c r="L170" s="225"/>
      <c r="M170" s="274"/>
      <c r="N170" s="274"/>
      <c r="O170" s="274"/>
      <c r="P170" s="274"/>
      <c r="Q170" s="274"/>
    </row>
    <row r="171" spans="1:17" ht="13.5">
      <c r="A171" s="24"/>
      <c r="B171" s="283"/>
      <c r="C171" s="283" t="s">
        <v>93</v>
      </c>
      <c r="D171" s="410"/>
      <c r="E171" s="143"/>
      <c r="F171" s="409"/>
      <c r="G171" s="106"/>
      <c r="H171" s="402">
        <f>D171*H170</f>
        <v>0</v>
      </c>
      <c r="I171" s="391"/>
      <c r="J171" s="493"/>
      <c r="K171" s="574"/>
      <c r="L171" s="575"/>
      <c r="M171" s="274"/>
      <c r="N171" s="274"/>
      <c r="O171" s="274"/>
      <c r="P171" s="274"/>
      <c r="Q171" s="274"/>
    </row>
    <row r="172" spans="1:17" ht="13.5">
      <c r="A172" s="24"/>
      <c r="B172" s="284"/>
      <c r="C172" s="284" t="s">
        <v>91</v>
      </c>
      <c r="D172" s="411"/>
      <c r="E172" s="141"/>
      <c r="F172" s="413"/>
      <c r="G172" s="142"/>
      <c r="H172" s="403">
        <f>(H170+H171)*D172</f>
        <v>0</v>
      </c>
      <c r="I172" s="393">
        <f>SUM(H170:H172)</f>
        <v>0</v>
      </c>
      <c r="J172" s="354"/>
      <c r="K172" s="574"/>
      <c r="L172" s="575"/>
      <c r="M172" s="274"/>
      <c r="N172" s="274"/>
      <c r="O172" s="274"/>
      <c r="P172" s="274"/>
      <c r="Q172" s="274"/>
    </row>
    <row r="173" spans="1:17" ht="13.5">
      <c r="A173" s="24"/>
      <c r="B173" s="279" t="s">
        <v>18</v>
      </c>
      <c r="C173" s="283" t="s">
        <v>94</v>
      </c>
      <c r="D173" s="409"/>
      <c r="E173" s="143"/>
      <c r="F173" s="409"/>
      <c r="G173" s="106"/>
      <c r="H173" s="402">
        <f>IF(F173=0,D173*G173,D173*F173*G173)</f>
        <v>0</v>
      </c>
      <c r="I173" s="391"/>
      <c r="J173" s="493"/>
      <c r="K173" s="224"/>
      <c r="L173" s="225"/>
      <c r="M173" s="274"/>
      <c r="N173" s="274"/>
      <c r="O173" s="274"/>
      <c r="P173" s="274"/>
      <c r="Q173" s="274"/>
    </row>
    <row r="174" spans="1:17" ht="13.5">
      <c r="A174" s="24"/>
      <c r="B174" s="283"/>
      <c r="C174" s="283" t="s">
        <v>93</v>
      </c>
      <c r="D174" s="410"/>
      <c r="E174" s="143"/>
      <c r="F174" s="409"/>
      <c r="G174" s="106"/>
      <c r="H174" s="402">
        <f>D174*H173</f>
        <v>0</v>
      </c>
      <c r="I174" s="391"/>
      <c r="J174" s="493"/>
      <c r="K174" s="574"/>
      <c r="L174" s="575"/>
      <c r="M174" s="274"/>
      <c r="N174" s="274"/>
      <c r="O174" s="274"/>
      <c r="P174" s="274"/>
      <c r="Q174" s="274"/>
    </row>
    <row r="175" spans="1:17" ht="13.5">
      <c r="A175" s="24"/>
      <c r="B175" s="284"/>
      <c r="C175" s="284" t="s">
        <v>91</v>
      </c>
      <c r="D175" s="411"/>
      <c r="E175" s="141"/>
      <c r="F175" s="413"/>
      <c r="G175" s="142"/>
      <c r="H175" s="403">
        <f>(H173+H174)*D175</f>
        <v>0</v>
      </c>
      <c r="I175" s="393">
        <f>SUM(H173:H175)</f>
        <v>0</v>
      </c>
      <c r="J175" s="354"/>
      <c r="K175" s="574"/>
      <c r="L175" s="575"/>
      <c r="M175" s="274"/>
      <c r="N175" s="274"/>
      <c r="O175" s="274"/>
      <c r="P175" s="274"/>
      <c r="Q175" s="274"/>
    </row>
    <row r="176" spans="1:17" ht="13.5">
      <c r="A176" s="24"/>
      <c r="B176" s="279" t="s">
        <v>88</v>
      </c>
      <c r="C176" s="283" t="s">
        <v>94</v>
      </c>
      <c r="D176" s="409"/>
      <c r="E176" s="143"/>
      <c r="F176" s="409"/>
      <c r="G176" s="106"/>
      <c r="H176" s="402">
        <f>IF(F176=0,D176*G176,D176*F176*G176)</f>
        <v>0</v>
      </c>
      <c r="I176" s="391"/>
      <c r="J176" s="493"/>
      <c r="K176" s="224"/>
      <c r="L176" s="225"/>
      <c r="M176" s="274"/>
      <c r="N176" s="274"/>
      <c r="O176" s="274"/>
      <c r="P176" s="274"/>
      <c r="Q176" s="274"/>
    </row>
    <row r="177" spans="1:17" ht="13.5">
      <c r="A177" s="24"/>
      <c r="B177" s="279"/>
      <c r="C177" s="283" t="s">
        <v>93</v>
      </c>
      <c r="D177" s="410"/>
      <c r="E177" s="143"/>
      <c r="F177" s="409"/>
      <c r="G177" s="106"/>
      <c r="H177" s="402">
        <f>D177*H176</f>
        <v>0</v>
      </c>
      <c r="I177" s="391"/>
      <c r="J177" s="493"/>
      <c r="K177" s="224"/>
      <c r="L177" s="225"/>
      <c r="M177" s="274"/>
      <c r="N177" s="274"/>
      <c r="O177" s="274"/>
      <c r="P177" s="274"/>
      <c r="Q177" s="274"/>
    </row>
    <row r="178" spans="1:17" ht="14.25" thickBot="1">
      <c r="A178" s="24"/>
      <c r="B178" s="290"/>
      <c r="C178" s="455" t="s">
        <v>91</v>
      </c>
      <c r="D178" s="411"/>
      <c r="E178" s="148"/>
      <c r="F178" s="440"/>
      <c r="G178" s="149"/>
      <c r="H178" s="438">
        <f>(H176+H177)*D178</f>
        <v>0</v>
      </c>
      <c r="I178" s="439">
        <f>SUM(H176:H178)</f>
        <v>0</v>
      </c>
      <c r="J178" s="506">
        <f>SUM(I147:I178)</f>
        <v>0</v>
      </c>
      <c r="K178" s="574"/>
      <c r="L178" s="575"/>
      <c r="M178" s="274"/>
      <c r="N178" s="274"/>
      <c r="O178" s="274"/>
      <c r="P178" s="274"/>
      <c r="Q178" s="274"/>
    </row>
    <row r="179" spans="1:17" ht="14.25" thickTop="1">
      <c r="A179" s="24"/>
      <c r="B179" s="278" t="s">
        <v>136</v>
      </c>
      <c r="C179" s="278"/>
      <c r="D179" s="444"/>
      <c r="E179" s="444"/>
      <c r="F179" s="444"/>
      <c r="G179" s="445"/>
      <c r="H179" s="446"/>
      <c r="I179" s="447"/>
      <c r="J179" s="228"/>
      <c r="K179" s="581"/>
      <c r="L179" s="578"/>
      <c r="M179" s="274"/>
      <c r="N179" s="274"/>
      <c r="O179" s="274"/>
      <c r="P179" s="274"/>
      <c r="Q179" s="274"/>
    </row>
    <row r="180" spans="1:17" ht="13.5">
      <c r="A180" s="24"/>
      <c r="B180" s="279" t="s">
        <v>96</v>
      </c>
      <c r="C180" s="283" t="s">
        <v>94</v>
      </c>
      <c r="D180" s="409"/>
      <c r="E180" s="143"/>
      <c r="F180" s="409"/>
      <c r="G180" s="106"/>
      <c r="H180" s="402">
        <f>IF(F180=0,D180*G180,D180*F180*G180)</f>
        <v>0</v>
      </c>
      <c r="I180" s="402"/>
      <c r="J180" s="350"/>
      <c r="K180" s="581"/>
      <c r="L180" s="578"/>
      <c r="M180" s="274"/>
      <c r="N180" s="274"/>
      <c r="O180" s="274"/>
      <c r="P180" s="274"/>
      <c r="Q180" s="274"/>
    </row>
    <row r="181" spans="1:17" ht="13.5">
      <c r="A181" s="24"/>
      <c r="B181" s="283"/>
      <c r="C181" s="283" t="s">
        <v>93</v>
      </c>
      <c r="D181" s="410"/>
      <c r="E181" s="143"/>
      <c r="F181" s="409"/>
      <c r="G181" s="106"/>
      <c r="H181" s="402">
        <f>D181*H180</f>
        <v>0</v>
      </c>
      <c r="I181" s="402"/>
      <c r="J181" s="350"/>
      <c r="K181" s="574"/>
      <c r="L181" s="575"/>
      <c r="M181" s="274"/>
      <c r="N181" s="274"/>
      <c r="O181" s="274"/>
      <c r="P181" s="274"/>
      <c r="Q181" s="274"/>
    </row>
    <row r="182" spans="1:17" ht="13.5">
      <c r="A182" s="24"/>
      <c r="B182" s="284"/>
      <c r="C182" s="284" t="s">
        <v>91</v>
      </c>
      <c r="D182" s="411"/>
      <c r="E182" s="141"/>
      <c r="F182" s="413"/>
      <c r="G182" s="142"/>
      <c r="H182" s="403">
        <f>(H180+H181)*D182</f>
        <v>0</v>
      </c>
      <c r="I182" s="403">
        <f>SUM(H180:H182)</f>
        <v>0</v>
      </c>
      <c r="J182" s="350"/>
      <c r="K182" s="574"/>
      <c r="L182" s="575"/>
      <c r="M182" s="274"/>
      <c r="N182" s="274"/>
      <c r="O182" s="274"/>
      <c r="P182" s="274"/>
      <c r="Q182" s="274"/>
    </row>
    <row r="183" spans="1:17" ht="13.5">
      <c r="A183" s="24"/>
      <c r="B183" s="279" t="s">
        <v>138</v>
      </c>
      <c r="C183" s="283" t="s">
        <v>94</v>
      </c>
      <c r="D183" s="409"/>
      <c r="E183" s="143"/>
      <c r="F183" s="409"/>
      <c r="G183" s="106"/>
      <c r="H183" s="402">
        <f>IF(F183=0,D183*G183,D183*F183*G183)</f>
        <v>0</v>
      </c>
      <c r="I183" s="391"/>
      <c r="J183" s="493"/>
      <c r="K183" s="581"/>
      <c r="L183" s="578"/>
      <c r="M183" s="274"/>
      <c r="N183" s="274"/>
      <c r="O183" s="274"/>
      <c r="P183" s="274"/>
      <c r="Q183" s="274"/>
    </row>
    <row r="184" spans="1:17" ht="13.5">
      <c r="A184" s="24"/>
      <c r="B184" s="283"/>
      <c r="C184" s="283" t="s">
        <v>93</v>
      </c>
      <c r="D184" s="410"/>
      <c r="E184" s="143"/>
      <c r="F184" s="409"/>
      <c r="G184" s="106"/>
      <c r="H184" s="402">
        <f>D184*H183</f>
        <v>0</v>
      </c>
      <c r="I184" s="391"/>
      <c r="J184" s="493"/>
      <c r="K184" s="574"/>
      <c r="L184" s="575"/>
      <c r="M184" s="274"/>
      <c r="N184" s="274"/>
      <c r="O184" s="274"/>
      <c r="P184" s="274"/>
      <c r="Q184" s="274"/>
    </row>
    <row r="185" spans="1:17" ht="13.5">
      <c r="A185" s="24"/>
      <c r="B185" s="284"/>
      <c r="C185" s="284" t="s">
        <v>91</v>
      </c>
      <c r="D185" s="411"/>
      <c r="E185" s="141"/>
      <c r="F185" s="413"/>
      <c r="G185" s="142"/>
      <c r="H185" s="403">
        <f>(H183+H184)*D185</f>
        <v>0</v>
      </c>
      <c r="I185" s="403">
        <f>SUM(H183:H185)</f>
        <v>0</v>
      </c>
      <c r="J185" s="350"/>
      <c r="K185" s="574"/>
      <c r="L185" s="575"/>
      <c r="M185" s="274"/>
      <c r="N185" s="274"/>
      <c r="O185" s="274"/>
      <c r="P185" s="274"/>
      <c r="Q185" s="274"/>
    </row>
    <row r="186" spans="1:17" ht="13.5">
      <c r="A186" s="24"/>
      <c r="B186" s="279" t="s">
        <v>137</v>
      </c>
      <c r="C186" s="283" t="s">
        <v>94</v>
      </c>
      <c r="D186" s="409"/>
      <c r="E186" s="143"/>
      <c r="F186" s="409"/>
      <c r="G186" s="106"/>
      <c r="H186" s="402">
        <f>IF(F186=0,D186*G186,D186*F186*G186)</f>
        <v>0</v>
      </c>
      <c r="I186" s="402"/>
      <c r="J186" s="350"/>
      <c r="K186" s="581"/>
      <c r="L186" s="578"/>
      <c r="M186" s="274"/>
      <c r="N186" s="274"/>
      <c r="O186" s="274"/>
      <c r="P186" s="274"/>
      <c r="Q186" s="274"/>
    </row>
    <row r="187" spans="1:17" ht="13.5">
      <c r="A187" s="24"/>
      <c r="B187" s="283"/>
      <c r="C187" s="283" t="s">
        <v>93</v>
      </c>
      <c r="D187" s="410"/>
      <c r="E187" s="143"/>
      <c r="F187" s="409"/>
      <c r="G187" s="106"/>
      <c r="H187" s="402">
        <f>D187*H186</f>
        <v>0</v>
      </c>
      <c r="I187" s="402"/>
      <c r="J187" s="350"/>
      <c r="K187" s="574"/>
      <c r="L187" s="575"/>
      <c r="M187" s="274"/>
      <c r="N187" s="274"/>
      <c r="O187" s="274"/>
      <c r="P187" s="274"/>
      <c r="Q187" s="274"/>
    </row>
    <row r="188" spans="1:17" ht="13.5">
      <c r="A188" s="24"/>
      <c r="B188" s="284"/>
      <c r="C188" s="284" t="s">
        <v>91</v>
      </c>
      <c r="D188" s="411"/>
      <c r="E188" s="141"/>
      <c r="F188" s="413"/>
      <c r="G188" s="142"/>
      <c r="H188" s="403">
        <f>(H186+H187)*D188</f>
        <v>0</v>
      </c>
      <c r="I188" s="403">
        <f>SUM(H186:H188)</f>
        <v>0</v>
      </c>
      <c r="J188" s="350"/>
      <c r="K188" s="574"/>
      <c r="L188" s="575"/>
      <c r="M188" s="274"/>
      <c r="N188" s="274"/>
      <c r="O188" s="274"/>
      <c r="P188" s="274"/>
      <c r="Q188" s="274"/>
    </row>
    <row r="189" spans="1:17" ht="13.5">
      <c r="A189" s="24"/>
      <c r="B189" s="279" t="s">
        <v>139</v>
      </c>
      <c r="C189" s="283" t="s">
        <v>94</v>
      </c>
      <c r="D189" s="409"/>
      <c r="E189" s="143"/>
      <c r="F189" s="409"/>
      <c r="G189" s="106"/>
      <c r="H189" s="402">
        <f>IF(F189=0,D189*G189,D189*F189*G189)</f>
        <v>0</v>
      </c>
      <c r="I189" s="402"/>
      <c r="J189" s="350"/>
      <c r="K189" s="224"/>
      <c r="L189" s="225"/>
      <c r="M189" s="274"/>
      <c r="N189" s="274"/>
      <c r="O189" s="274"/>
      <c r="P189" s="274"/>
      <c r="Q189" s="274"/>
    </row>
    <row r="190" spans="1:17" ht="13.5">
      <c r="A190" s="24"/>
      <c r="B190" s="283"/>
      <c r="C190" s="283" t="s">
        <v>93</v>
      </c>
      <c r="D190" s="410"/>
      <c r="E190" s="143"/>
      <c r="F190" s="409"/>
      <c r="G190" s="106"/>
      <c r="H190" s="402">
        <f>D190*H189</f>
        <v>0</v>
      </c>
      <c r="I190" s="402"/>
      <c r="J190" s="350"/>
      <c r="K190" s="574"/>
      <c r="L190" s="575"/>
      <c r="M190" s="274"/>
      <c r="N190" s="274"/>
      <c r="O190" s="274"/>
      <c r="P190" s="274"/>
      <c r="Q190" s="274"/>
    </row>
    <row r="191" spans="1:17" ht="13.5">
      <c r="A191" s="24"/>
      <c r="B191" s="284"/>
      <c r="C191" s="284" t="s">
        <v>91</v>
      </c>
      <c r="D191" s="411"/>
      <c r="E191" s="141"/>
      <c r="F191" s="413"/>
      <c r="G191" s="142"/>
      <c r="H191" s="403">
        <f>(H189+H190)*D191</f>
        <v>0</v>
      </c>
      <c r="I191" s="403">
        <f>SUM(H189:H191)</f>
        <v>0</v>
      </c>
      <c r="J191" s="350"/>
      <c r="K191" s="574"/>
      <c r="L191" s="575"/>
      <c r="M191" s="274"/>
      <c r="N191" s="274"/>
      <c r="O191" s="274"/>
      <c r="P191" s="274"/>
      <c r="Q191" s="274"/>
    </row>
    <row r="192" spans="1:17" ht="13.5">
      <c r="A192" s="24"/>
      <c r="B192" s="279" t="s">
        <v>140</v>
      </c>
      <c r="C192" s="283" t="s">
        <v>94</v>
      </c>
      <c r="D192" s="409"/>
      <c r="E192" s="143"/>
      <c r="F192" s="409"/>
      <c r="G192" s="106"/>
      <c r="H192" s="402">
        <f>IF(F192=0,D192*G192,D192*F192*G192)</f>
        <v>0</v>
      </c>
      <c r="I192" s="391"/>
      <c r="J192" s="493"/>
      <c r="K192" s="581"/>
      <c r="L192" s="578"/>
      <c r="M192" s="274"/>
      <c r="N192" s="274"/>
      <c r="O192" s="274"/>
      <c r="P192" s="274"/>
      <c r="Q192" s="274"/>
    </row>
    <row r="193" spans="1:17" ht="13.5">
      <c r="A193" s="24"/>
      <c r="B193" s="283"/>
      <c r="C193" s="283" t="s">
        <v>93</v>
      </c>
      <c r="D193" s="410"/>
      <c r="E193" s="143"/>
      <c r="F193" s="409"/>
      <c r="G193" s="106"/>
      <c r="H193" s="402">
        <f>D193*H192</f>
        <v>0</v>
      </c>
      <c r="I193" s="391"/>
      <c r="J193" s="493"/>
      <c r="K193" s="574"/>
      <c r="L193" s="575"/>
      <c r="M193" s="274"/>
      <c r="N193" s="274"/>
      <c r="O193" s="274"/>
      <c r="P193" s="274"/>
      <c r="Q193" s="274"/>
    </row>
    <row r="194" spans="1:17" ht="13.5">
      <c r="A194" s="24"/>
      <c r="B194" s="284"/>
      <c r="C194" s="284" t="s">
        <v>91</v>
      </c>
      <c r="D194" s="411"/>
      <c r="E194" s="141"/>
      <c r="F194" s="413"/>
      <c r="G194" s="142"/>
      <c r="H194" s="403">
        <f>(H192+H193)*D194</f>
        <v>0</v>
      </c>
      <c r="I194" s="403">
        <f>SUM(H192:H194)</f>
        <v>0</v>
      </c>
      <c r="J194" s="350"/>
      <c r="K194" s="574"/>
      <c r="L194" s="575"/>
      <c r="M194" s="274"/>
      <c r="N194" s="274"/>
      <c r="O194" s="274"/>
      <c r="P194" s="274"/>
      <c r="Q194" s="274"/>
    </row>
    <row r="195" spans="1:17" ht="13.5">
      <c r="A195" s="24"/>
      <c r="B195" s="279" t="s">
        <v>88</v>
      </c>
      <c r="C195" s="283" t="s">
        <v>94</v>
      </c>
      <c r="D195" s="409"/>
      <c r="E195" s="143"/>
      <c r="F195" s="409"/>
      <c r="G195" s="106"/>
      <c r="H195" s="402">
        <f>IF(F195=0,D195*G195,D195*F195*G195)</f>
        <v>0</v>
      </c>
      <c r="I195" s="391"/>
      <c r="J195" s="493"/>
      <c r="K195" s="581"/>
      <c r="L195" s="578"/>
      <c r="M195" s="274"/>
      <c r="N195" s="274"/>
      <c r="O195" s="274"/>
      <c r="P195" s="274"/>
      <c r="Q195" s="274"/>
    </row>
    <row r="196" spans="1:17" ht="13.5">
      <c r="A196" s="24"/>
      <c r="B196" s="279"/>
      <c r="C196" s="283" t="s">
        <v>93</v>
      </c>
      <c r="D196" s="410"/>
      <c r="E196" s="143"/>
      <c r="F196" s="409"/>
      <c r="G196" s="106"/>
      <c r="H196" s="402">
        <f>D196*H195</f>
        <v>0</v>
      </c>
      <c r="I196" s="391"/>
      <c r="J196" s="493"/>
      <c r="K196" s="224"/>
      <c r="L196" s="225"/>
      <c r="M196" s="274"/>
      <c r="N196" s="274"/>
      <c r="O196" s="274"/>
      <c r="P196" s="274"/>
      <c r="Q196" s="274"/>
    </row>
    <row r="197" spans="1:17" ht="14.25" thickBot="1">
      <c r="A197" s="24"/>
      <c r="B197" s="290"/>
      <c r="C197" s="455" t="s">
        <v>91</v>
      </c>
      <c r="D197" s="411"/>
      <c r="E197" s="148"/>
      <c r="F197" s="440"/>
      <c r="G197" s="149"/>
      <c r="H197" s="438">
        <f>(H195+H196)*D197</f>
        <v>0</v>
      </c>
      <c r="I197" s="438">
        <f>SUM(H195:H197)</f>
        <v>0</v>
      </c>
      <c r="J197" s="443">
        <f>SUM(I180:I197)</f>
        <v>0</v>
      </c>
      <c r="K197" s="574"/>
      <c r="L197" s="575"/>
      <c r="M197" s="274"/>
      <c r="N197" s="274"/>
      <c r="O197" s="274"/>
      <c r="P197" s="274"/>
      <c r="Q197" s="274"/>
    </row>
    <row r="198" spans="1:17" ht="14.25" thickTop="1">
      <c r="A198" s="24"/>
      <c r="B198" s="278" t="s">
        <v>141</v>
      </c>
      <c r="C198" s="278"/>
      <c r="D198" s="444"/>
      <c r="E198" s="444"/>
      <c r="F198" s="444"/>
      <c r="G198" s="445"/>
      <c r="H198" s="446"/>
      <c r="I198" s="447"/>
      <c r="J198" s="228"/>
      <c r="K198" s="581"/>
      <c r="L198" s="578"/>
      <c r="M198" s="274"/>
      <c r="N198" s="274"/>
      <c r="O198" s="274"/>
      <c r="P198" s="274"/>
      <c r="Q198" s="274"/>
    </row>
    <row r="199" spans="1:17" ht="13.5">
      <c r="A199" s="24"/>
      <c r="B199" s="279" t="s">
        <v>142</v>
      </c>
      <c r="C199" s="283" t="s">
        <v>94</v>
      </c>
      <c r="D199" s="384"/>
      <c r="E199" s="95"/>
      <c r="F199" s="384"/>
      <c r="G199" s="94"/>
      <c r="H199" s="402">
        <f>IF(F199=0,D199*G199,D199*F199*G199)</f>
        <v>0</v>
      </c>
      <c r="I199" s="391"/>
      <c r="J199" s="493"/>
      <c r="K199" s="581"/>
      <c r="L199" s="578"/>
      <c r="M199" s="274"/>
      <c r="N199" s="274"/>
      <c r="O199" s="274"/>
      <c r="P199" s="274"/>
      <c r="Q199" s="274"/>
    </row>
    <row r="200" spans="1:17" ht="13.5">
      <c r="A200" s="24"/>
      <c r="B200" s="283"/>
      <c r="C200" s="283" t="s">
        <v>93</v>
      </c>
      <c r="D200" s="410"/>
      <c r="E200" s="143"/>
      <c r="F200" s="409"/>
      <c r="G200" s="106"/>
      <c r="H200" s="402">
        <f>D200*H199</f>
        <v>0</v>
      </c>
      <c r="I200" s="391"/>
      <c r="J200" s="493"/>
      <c r="K200" s="574"/>
      <c r="L200" s="575"/>
      <c r="M200" s="274"/>
      <c r="N200" s="274"/>
      <c r="O200" s="274"/>
      <c r="P200" s="274"/>
      <c r="Q200" s="274"/>
    </row>
    <row r="201" spans="1:17" ht="13.5">
      <c r="A201" s="24"/>
      <c r="B201" s="284"/>
      <c r="C201" s="284" t="s">
        <v>91</v>
      </c>
      <c r="D201" s="411"/>
      <c r="E201" s="141"/>
      <c r="F201" s="413"/>
      <c r="G201" s="142"/>
      <c r="H201" s="403">
        <f>(H199+H200)*D201</f>
        <v>0</v>
      </c>
      <c r="I201" s="393">
        <f>SUM(H199:H201)</f>
        <v>0</v>
      </c>
      <c r="J201" s="354"/>
      <c r="K201" s="574"/>
      <c r="L201" s="575"/>
      <c r="M201" s="274"/>
      <c r="N201" s="274"/>
      <c r="O201" s="274"/>
      <c r="P201" s="274"/>
      <c r="Q201" s="274"/>
    </row>
    <row r="202" spans="1:17" ht="13.5">
      <c r="A202" s="24"/>
      <c r="B202" s="279" t="s">
        <v>143</v>
      </c>
      <c r="C202" s="283" t="s">
        <v>94</v>
      </c>
      <c r="D202" s="409"/>
      <c r="E202" s="143"/>
      <c r="F202" s="409"/>
      <c r="G202" s="106"/>
      <c r="H202" s="402">
        <f>IF(F202=0,D202*G202,D202*F202*G202)</f>
        <v>0</v>
      </c>
      <c r="I202" s="391"/>
      <c r="J202" s="493"/>
      <c r="K202" s="581"/>
      <c r="L202" s="578"/>
      <c r="M202" s="274"/>
      <c r="N202" s="274"/>
      <c r="O202" s="274"/>
      <c r="P202" s="274"/>
      <c r="Q202" s="274"/>
    </row>
    <row r="203" spans="1:17" ht="13.5">
      <c r="A203" s="24"/>
      <c r="B203" s="283"/>
      <c r="C203" s="283" t="s">
        <v>93</v>
      </c>
      <c r="D203" s="410"/>
      <c r="E203" s="143"/>
      <c r="F203" s="409"/>
      <c r="G203" s="106"/>
      <c r="H203" s="402">
        <f>D203*H202</f>
        <v>0</v>
      </c>
      <c r="I203" s="391"/>
      <c r="J203" s="493"/>
      <c r="K203" s="574"/>
      <c r="L203" s="575"/>
      <c r="M203" s="274"/>
      <c r="N203" s="274"/>
      <c r="O203" s="274"/>
      <c r="P203" s="274"/>
      <c r="Q203" s="274"/>
    </row>
    <row r="204" spans="1:17" ht="13.5">
      <c r="A204" s="24"/>
      <c r="B204" s="284"/>
      <c r="C204" s="284" t="s">
        <v>91</v>
      </c>
      <c r="D204" s="411"/>
      <c r="E204" s="141"/>
      <c r="F204" s="413"/>
      <c r="G204" s="142"/>
      <c r="H204" s="403">
        <f>(H202+H203)*D204</f>
        <v>0</v>
      </c>
      <c r="I204" s="393">
        <f>SUM(H202:H204)</f>
        <v>0</v>
      </c>
      <c r="J204" s="354"/>
      <c r="K204" s="574"/>
      <c r="L204" s="575"/>
      <c r="M204" s="274"/>
      <c r="N204" s="274"/>
      <c r="O204" s="274"/>
      <c r="P204" s="274"/>
      <c r="Q204" s="274"/>
    </row>
    <row r="205" spans="1:17" ht="13.5">
      <c r="A205" s="24"/>
      <c r="B205" s="279" t="s">
        <v>151</v>
      </c>
      <c r="C205" s="283" t="s">
        <v>94</v>
      </c>
      <c r="D205" s="409"/>
      <c r="E205" s="143"/>
      <c r="F205" s="409"/>
      <c r="G205" s="106"/>
      <c r="H205" s="402">
        <f>IF(F205=0,D205*G205,D205*F205*G205)</f>
        <v>0</v>
      </c>
      <c r="I205" s="391"/>
      <c r="J205" s="493"/>
      <c r="K205" s="581"/>
      <c r="L205" s="578"/>
      <c r="M205" s="274"/>
      <c r="N205" s="274"/>
      <c r="O205" s="274"/>
      <c r="P205" s="274"/>
      <c r="Q205" s="274"/>
    </row>
    <row r="206" spans="1:17" ht="13.5">
      <c r="A206" s="24"/>
      <c r="B206" s="283"/>
      <c r="C206" s="283" t="s">
        <v>93</v>
      </c>
      <c r="D206" s="410"/>
      <c r="E206" s="143"/>
      <c r="F206" s="409"/>
      <c r="G206" s="106"/>
      <c r="H206" s="402">
        <f>D206*H205</f>
        <v>0</v>
      </c>
      <c r="I206" s="391"/>
      <c r="J206" s="493"/>
      <c r="K206" s="574"/>
      <c r="L206" s="575"/>
      <c r="M206" s="274"/>
      <c r="N206" s="274"/>
      <c r="O206" s="274"/>
      <c r="P206" s="274"/>
      <c r="Q206" s="274"/>
    </row>
    <row r="207" spans="1:17" ht="13.5">
      <c r="A207" s="24"/>
      <c r="B207" s="284"/>
      <c r="C207" s="284" t="s">
        <v>91</v>
      </c>
      <c r="D207" s="411"/>
      <c r="E207" s="141"/>
      <c r="F207" s="413"/>
      <c r="G207" s="142"/>
      <c r="H207" s="403">
        <f>(H205+H206)*D207</f>
        <v>0</v>
      </c>
      <c r="I207" s="393">
        <f>SUM(H205:H207)</f>
        <v>0</v>
      </c>
      <c r="J207" s="354"/>
      <c r="K207" s="574"/>
      <c r="L207" s="575"/>
      <c r="M207" s="274"/>
      <c r="N207" s="274"/>
      <c r="O207" s="274"/>
      <c r="P207" s="274"/>
      <c r="Q207" s="274"/>
    </row>
    <row r="208" spans="1:17" ht="13.5">
      <c r="A208" s="24"/>
      <c r="B208" s="279" t="s">
        <v>144</v>
      </c>
      <c r="C208" s="283" t="s">
        <v>94</v>
      </c>
      <c r="D208" s="409"/>
      <c r="E208" s="143"/>
      <c r="F208" s="409"/>
      <c r="G208" s="106"/>
      <c r="H208" s="402">
        <f>IF(F208=0,D208*G208,D208*F208*G208)</f>
        <v>0</v>
      </c>
      <c r="I208" s="391"/>
      <c r="J208" s="493"/>
      <c r="K208" s="581"/>
      <c r="L208" s="578"/>
      <c r="M208" s="274"/>
      <c r="N208" s="274"/>
      <c r="O208" s="274"/>
      <c r="P208" s="274"/>
      <c r="Q208" s="274"/>
    </row>
    <row r="209" spans="1:17" ht="13.5">
      <c r="A209" s="24"/>
      <c r="B209" s="283"/>
      <c r="C209" s="283" t="s">
        <v>93</v>
      </c>
      <c r="D209" s="410"/>
      <c r="E209" s="143"/>
      <c r="F209" s="409"/>
      <c r="G209" s="106"/>
      <c r="H209" s="402">
        <f>D209*H208</f>
        <v>0</v>
      </c>
      <c r="I209" s="391"/>
      <c r="J209" s="493"/>
      <c r="K209" s="574"/>
      <c r="L209" s="575"/>
      <c r="M209" s="274"/>
      <c r="N209" s="274"/>
      <c r="O209" s="274"/>
      <c r="P209" s="274"/>
      <c r="Q209" s="274"/>
    </row>
    <row r="210" spans="1:17" ht="13.5">
      <c r="A210" s="24"/>
      <c r="B210" s="284"/>
      <c r="C210" s="284" t="s">
        <v>91</v>
      </c>
      <c r="D210" s="411"/>
      <c r="E210" s="141"/>
      <c r="F210" s="413"/>
      <c r="G210" s="142"/>
      <c r="H210" s="403">
        <f>(H208+H209)*D210</f>
        <v>0</v>
      </c>
      <c r="I210" s="393">
        <f>SUM(H208:H210)</f>
        <v>0</v>
      </c>
      <c r="J210" s="354"/>
      <c r="K210" s="574"/>
      <c r="L210" s="575"/>
      <c r="M210" s="274"/>
      <c r="N210" s="274"/>
      <c r="O210" s="274"/>
      <c r="P210" s="274"/>
      <c r="Q210" s="274"/>
    </row>
    <row r="211" spans="1:17" ht="13.5">
      <c r="A211" s="24"/>
      <c r="B211" s="279" t="s">
        <v>145</v>
      </c>
      <c r="C211" s="283" t="s">
        <v>94</v>
      </c>
      <c r="D211" s="409"/>
      <c r="E211" s="143"/>
      <c r="F211" s="409"/>
      <c r="G211" s="106"/>
      <c r="H211" s="402">
        <f>IF(F211=0,D211*G211,D211*F211*G211)</f>
        <v>0</v>
      </c>
      <c r="I211" s="391"/>
      <c r="J211" s="493"/>
      <c r="K211" s="581"/>
      <c r="L211" s="578"/>
      <c r="M211" s="274"/>
      <c r="N211" s="274"/>
      <c r="O211" s="274"/>
      <c r="P211" s="274"/>
      <c r="Q211" s="274"/>
    </row>
    <row r="212" spans="1:17" ht="13.5">
      <c r="A212" s="24"/>
      <c r="B212" s="283"/>
      <c r="C212" s="283" t="s">
        <v>93</v>
      </c>
      <c r="D212" s="410"/>
      <c r="E212" s="143"/>
      <c r="F212" s="409"/>
      <c r="G212" s="106"/>
      <c r="H212" s="402">
        <f>D212*H211</f>
        <v>0</v>
      </c>
      <c r="I212" s="391"/>
      <c r="J212" s="493"/>
      <c r="K212" s="574"/>
      <c r="L212" s="575"/>
      <c r="M212" s="274"/>
      <c r="N212" s="274"/>
      <c r="O212" s="274"/>
      <c r="P212" s="274"/>
      <c r="Q212" s="274"/>
    </row>
    <row r="213" spans="1:17" ht="13.5">
      <c r="A213" s="24"/>
      <c r="B213" s="284"/>
      <c r="C213" s="284" t="s">
        <v>91</v>
      </c>
      <c r="D213" s="411"/>
      <c r="E213" s="141"/>
      <c r="F213" s="413"/>
      <c r="G213" s="142"/>
      <c r="H213" s="403">
        <f>(H211+H212)*D213</f>
        <v>0</v>
      </c>
      <c r="I213" s="393">
        <f>SUM(H211:H213)</f>
        <v>0</v>
      </c>
      <c r="J213" s="354"/>
      <c r="K213" s="574"/>
      <c r="L213" s="575"/>
      <c r="M213" s="274"/>
      <c r="N213" s="274"/>
      <c r="O213" s="274"/>
      <c r="P213" s="274"/>
      <c r="Q213" s="274"/>
    </row>
    <row r="214" spans="1:17" ht="13.5">
      <c r="A214" s="24"/>
      <c r="B214" s="279" t="s">
        <v>146</v>
      </c>
      <c r="C214" s="283" t="s">
        <v>94</v>
      </c>
      <c r="D214" s="409"/>
      <c r="E214" s="143"/>
      <c r="F214" s="409"/>
      <c r="G214" s="106"/>
      <c r="H214" s="402">
        <f>IF(F214=0,D214*G214,D214*F214*G214)</f>
        <v>0</v>
      </c>
      <c r="I214" s="391"/>
      <c r="J214" s="493"/>
      <c r="K214" s="581"/>
      <c r="L214" s="578"/>
      <c r="M214" s="274"/>
      <c r="N214" s="274"/>
      <c r="O214" s="274"/>
      <c r="P214" s="274"/>
      <c r="Q214" s="274"/>
    </row>
    <row r="215" spans="1:17" ht="13.5">
      <c r="A215" s="24"/>
      <c r="B215" s="283"/>
      <c r="C215" s="283" t="s">
        <v>93</v>
      </c>
      <c r="D215" s="410"/>
      <c r="E215" s="143"/>
      <c r="F215" s="409"/>
      <c r="G215" s="106"/>
      <c r="H215" s="402">
        <f>D215*H214</f>
        <v>0</v>
      </c>
      <c r="I215" s="391"/>
      <c r="J215" s="493"/>
      <c r="K215" s="574"/>
      <c r="L215" s="575"/>
      <c r="M215" s="274"/>
      <c r="N215" s="274"/>
      <c r="O215" s="274"/>
      <c r="P215" s="274"/>
      <c r="Q215" s="274"/>
    </row>
    <row r="216" spans="1:17" ht="13.5">
      <c r="A216" s="24"/>
      <c r="B216" s="284"/>
      <c r="C216" s="284" t="s">
        <v>91</v>
      </c>
      <c r="D216" s="411"/>
      <c r="E216" s="141"/>
      <c r="F216" s="413"/>
      <c r="G216" s="142"/>
      <c r="H216" s="403">
        <f>(H214+H215)*D216</f>
        <v>0</v>
      </c>
      <c r="I216" s="393">
        <f>SUM(H214:H216)</f>
        <v>0</v>
      </c>
      <c r="J216" s="354"/>
      <c r="K216" s="574"/>
      <c r="L216" s="575"/>
      <c r="M216" s="274"/>
      <c r="N216" s="274"/>
      <c r="O216" s="274"/>
      <c r="P216" s="274"/>
      <c r="Q216" s="274"/>
    </row>
    <row r="217" spans="1:17" ht="13.5">
      <c r="A217" s="24"/>
      <c r="B217" s="279" t="s">
        <v>19</v>
      </c>
      <c r="C217" s="283" t="s">
        <v>94</v>
      </c>
      <c r="D217" s="409"/>
      <c r="E217" s="143"/>
      <c r="F217" s="409"/>
      <c r="G217" s="106"/>
      <c r="H217" s="402">
        <f>IF(F217=0,D217*G217,D217*F217*G217)</f>
        <v>0</v>
      </c>
      <c r="I217" s="391"/>
      <c r="J217" s="493"/>
      <c r="K217" s="581"/>
      <c r="L217" s="578"/>
      <c r="M217" s="274"/>
      <c r="N217" s="274"/>
      <c r="O217" s="274"/>
      <c r="P217" s="274"/>
      <c r="Q217" s="274"/>
    </row>
    <row r="218" spans="1:17" ht="13.5">
      <c r="A218" s="24"/>
      <c r="B218" s="283"/>
      <c r="C218" s="283" t="s">
        <v>93</v>
      </c>
      <c r="D218" s="410"/>
      <c r="E218" s="143"/>
      <c r="F218" s="409"/>
      <c r="G218" s="106"/>
      <c r="H218" s="402">
        <f>D218*H217</f>
        <v>0</v>
      </c>
      <c r="I218" s="391"/>
      <c r="J218" s="493"/>
      <c r="K218" s="574"/>
      <c r="L218" s="575"/>
      <c r="M218" s="274"/>
      <c r="N218" s="274"/>
      <c r="O218" s="274"/>
      <c r="P218" s="274"/>
      <c r="Q218" s="274"/>
    </row>
    <row r="219" spans="1:17" ht="13.5">
      <c r="A219" s="24"/>
      <c r="B219" s="284"/>
      <c r="C219" s="284" t="s">
        <v>91</v>
      </c>
      <c r="D219" s="411"/>
      <c r="E219" s="141"/>
      <c r="F219" s="413"/>
      <c r="G219" s="142"/>
      <c r="H219" s="403">
        <f>(H217+H218)*D219</f>
        <v>0</v>
      </c>
      <c r="I219" s="393">
        <f>SUM(H217:H219)</f>
        <v>0</v>
      </c>
      <c r="J219" s="354"/>
      <c r="K219" s="574"/>
      <c r="L219" s="575"/>
      <c r="M219" s="274"/>
      <c r="N219" s="274"/>
      <c r="O219" s="274"/>
      <c r="P219" s="274"/>
      <c r="Q219" s="274"/>
    </row>
    <row r="220" spans="1:12" ht="13.5">
      <c r="A220" s="24"/>
      <c r="B220" s="289" t="s">
        <v>147</v>
      </c>
      <c r="C220" s="283" t="s">
        <v>94</v>
      </c>
      <c r="D220" s="409"/>
      <c r="E220" s="143"/>
      <c r="F220" s="409"/>
      <c r="G220" s="106"/>
      <c r="H220" s="402">
        <f>IF(F220=0,D220*G220,D220*F220*G220)</f>
        <v>0</v>
      </c>
      <c r="I220" s="448"/>
      <c r="J220" s="495"/>
      <c r="K220" s="336"/>
      <c r="L220" s="341"/>
    </row>
    <row r="221" spans="1:17" ht="13.5">
      <c r="A221" s="24"/>
      <c r="B221" s="283"/>
      <c r="C221" s="283" t="s">
        <v>93</v>
      </c>
      <c r="D221" s="410"/>
      <c r="E221" s="143"/>
      <c r="F221" s="409"/>
      <c r="G221" s="106"/>
      <c r="H221" s="402">
        <f>D221*H220</f>
        <v>0</v>
      </c>
      <c r="I221" s="391"/>
      <c r="J221" s="493"/>
      <c r="K221" s="574"/>
      <c r="L221" s="575"/>
      <c r="M221" s="274"/>
      <c r="N221" s="274"/>
      <c r="O221" s="274"/>
      <c r="P221" s="274"/>
      <c r="Q221" s="274"/>
    </row>
    <row r="222" spans="1:17" ht="13.5">
      <c r="A222" s="24"/>
      <c r="B222" s="284"/>
      <c r="C222" s="284" t="s">
        <v>91</v>
      </c>
      <c r="D222" s="411"/>
      <c r="E222" s="141"/>
      <c r="F222" s="413"/>
      <c r="G222" s="142"/>
      <c r="H222" s="403">
        <f>(H220+H221)*D222</f>
        <v>0</v>
      </c>
      <c r="I222" s="393">
        <f>SUM(H220:H222)</f>
        <v>0</v>
      </c>
      <c r="J222" s="354"/>
      <c r="K222" s="574"/>
      <c r="L222" s="575"/>
      <c r="M222" s="274"/>
      <c r="N222" s="274"/>
      <c r="O222" s="274"/>
      <c r="P222" s="274"/>
      <c r="Q222" s="274"/>
    </row>
    <row r="223" spans="1:12" ht="13.5">
      <c r="A223" s="24"/>
      <c r="B223" s="289" t="s">
        <v>148</v>
      </c>
      <c r="C223" s="283" t="s">
        <v>94</v>
      </c>
      <c r="D223" s="409"/>
      <c r="E223" s="143"/>
      <c r="F223" s="409"/>
      <c r="G223" s="106"/>
      <c r="H223" s="402">
        <f>IF(F223=0,D223*G223,D223*F223*G223)</f>
        <v>0</v>
      </c>
      <c r="I223" s="448"/>
      <c r="J223" s="495"/>
      <c r="K223" s="336"/>
      <c r="L223" s="341"/>
    </row>
    <row r="224" spans="1:17" ht="13.5">
      <c r="A224" s="24"/>
      <c r="B224" s="283"/>
      <c r="C224" s="283" t="s">
        <v>93</v>
      </c>
      <c r="D224" s="410"/>
      <c r="E224" s="143"/>
      <c r="F224" s="409"/>
      <c r="G224" s="106"/>
      <c r="H224" s="402">
        <f>D224*H223</f>
        <v>0</v>
      </c>
      <c r="I224" s="391"/>
      <c r="J224" s="493"/>
      <c r="K224" s="574"/>
      <c r="L224" s="575"/>
      <c r="M224" s="274"/>
      <c r="N224" s="274"/>
      <c r="O224" s="274"/>
      <c r="P224" s="274"/>
      <c r="Q224" s="274"/>
    </row>
    <row r="225" spans="1:17" ht="13.5">
      <c r="A225" s="24"/>
      <c r="B225" s="284"/>
      <c r="C225" s="284" t="s">
        <v>91</v>
      </c>
      <c r="D225" s="411"/>
      <c r="E225" s="141"/>
      <c r="F225" s="413"/>
      <c r="G225" s="142"/>
      <c r="H225" s="403">
        <f>(H223+H224)*D225</f>
        <v>0</v>
      </c>
      <c r="I225" s="393">
        <f>SUM(H223:H225)</f>
        <v>0</v>
      </c>
      <c r="J225" s="354"/>
      <c r="K225" s="574"/>
      <c r="L225" s="575"/>
      <c r="M225" s="274"/>
      <c r="N225" s="274"/>
      <c r="O225" s="274"/>
      <c r="P225" s="274"/>
      <c r="Q225" s="274"/>
    </row>
    <row r="226" spans="1:17" ht="13.5">
      <c r="A226" s="24"/>
      <c r="B226" s="279" t="s">
        <v>33</v>
      </c>
      <c r="C226" s="283" t="s">
        <v>94</v>
      </c>
      <c r="D226" s="409"/>
      <c r="E226" s="143"/>
      <c r="F226" s="409"/>
      <c r="G226" s="106"/>
      <c r="H226" s="402">
        <f>IF(F226=0,D226*G226,D226*F226*G226)</f>
        <v>0</v>
      </c>
      <c r="I226" s="391"/>
      <c r="J226" s="493"/>
      <c r="K226" s="581"/>
      <c r="L226" s="578"/>
      <c r="M226" s="274"/>
      <c r="N226" s="274"/>
      <c r="O226" s="274"/>
      <c r="P226" s="274"/>
      <c r="Q226" s="274"/>
    </row>
    <row r="227" spans="1:17" ht="13.5">
      <c r="A227" s="24"/>
      <c r="B227" s="283"/>
      <c r="C227" s="283" t="s">
        <v>93</v>
      </c>
      <c r="D227" s="410"/>
      <c r="E227" s="143"/>
      <c r="F227" s="409"/>
      <c r="G227" s="106"/>
      <c r="H227" s="402">
        <f>D227*H226</f>
        <v>0</v>
      </c>
      <c r="I227" s="391"/>
      <c r="J227" s="493"/>
      <c r="K227" s="574"/>
      <c r="L227" s="575"/>
      <c r="M227" s="274"/>
      <c r="N227" s="274"/>
      <c r="O227" s="274"/>
      <c r="P227" s="274"/>
      <c r="Q227" s="274"/>
    </row>
    <row r="228" spans="1:17" ht="13.5">
      <c r="A228" s="24"/>
      <c r="B228" s="284"/>
      <c r="C228" s="284" t="s">
        <v>91</v>
      </c>
      <c r="D228" s="411"/>
      <c r="E228" s="141"/>
      <c r="F228" s="413"/>
      <c r="G228" s="142"/>
      <c r="H228" s="403">
        <f>(H226+H227)*D228</f>
        <v>0</v>
      </c>
      <c r="I228" s="393">
        <f>SUM(H226:H228)</f>
        <v>0</v>
      </c>
      <c r="J228" s="354"/>
      <c r="K228" s="574"/>
      <c r="L228" s="575"/>
      <c r="M228" s="274"/>
      <c r="N228" s="274"/>
      <c r="O228" s="274"/>
      <c r="P228" s="274"/>
      <c r="Q228" s="274"/>
    </row>
    <row r="229" spans="1:17" ht="13.5">
      <c r="A229" s="24"/>
      <c r="B229" s="279" t="s">
        <v>20</v>
      </c>
      <c r="C229" s="283" t="s">
        <v>94</v>
      </c>
      <c r="D229" s="409"/>
      <c r="E229" s="143"/>
      <c r="F229" s="409"/>
      <c r="G229" s="106"/>
      <c r="H229" s="402">
        <f>IF(F229=0,D229*G229,D229*F229*G229)</f>
        <v>0</v>
      </c>
      <c r="I229" s="391"/>
      <c r="J229" s="493"/>
      <c r="K229" s="581"/>
      <c r="L229" s="578"/>
      <c r="M229" s="274"/>
      <c r="N229" s="274"/>
      <c r="O229" s="274"/>
      <c r="P229" s="274"/>
      <c r="Q229" s="274"/>
    </row>
    <row r="230" spans="1:17" ht="13.5">
      <c r="A230" s="24"/>
      <c r="B230" s="283"/>
      <c r="C230" s="283" t="s">
        <v>93</v>
      </c>
      <c r="D230" s="410"/>
      <c r="E230" s="143"/>
      <c r="F230" s="409"/>
      <c r="G230" s="106"/>
      <c r="H230" s="402">
        <f>D230*H229</f>
        <v>0</v>
      </c>
      <c r="I230" s="391"/>
      <c r="J230" s="493"/>
      <c r="K230" s="574"/>
      <c r="L230" s="575"/>
      <c r="M230" s="274"/>
      <c r="N230" s="274"/>
      <c r="O230" s="274"/>
      <c r="P230" s="274"/>
      <c r="Q230" s="274"/>
    </row>
    <row r="231" spans="1:17" ht="13.5">
      <c r="A231" s="24"/>
      <c r="B231" s="284"/>
      <c r="C231" s="284" t="s">
        <v>91</v>
      </c>
      <c r="D231" s="411"/>
      <c r="E231" s="141"/>
      <c r="F231" s="413"/>
      <c r="G231" s="142"/>
      <c r="H231" s="403">
        <f>(H229+H230)*D231</f>
        <v>0</v>
      </c>
      <c r="I231" s="393">
        <f>SUM(H229:H231)</f>
        <v>0</v>
      </c>
      <c r="J231" s="354"/>
      <c r="K231" s="574"/>
      <c r="L231" s="575"/>
      <c r="M231" s="274"/>
      <c r="N231" s="274"/>
      <c r="O231" s="274"/>
      <c r="P231" s="274"/>
      <c r="Q231" s="274"/>
    </row>
    <row r="232" spans="1:17" ht="13.5">
      <c r="A232" s="24"/>
      <c r="B232" s="279" t="s">
        <v>149</v>
      </c>
      <c r="C232" s="283" t="s">
        <v>94</v>
      </c>
      <c r="D232" s="409"/>
      <c r="E232" s="143"/>
      <c r="F232" s="409"/>
      <c r="G232" s="106"/>
      <c r="H232" s="402">
        <f>IF(F232=0,D232*G232,D232*F232*G232)</f>
        <v>0</v>
      </c>
      <c r="I232" s="391"/>
      <c r="J232" s="493"/>
      <c r="K232" s="581"/>
      <c r="L232" s="578"/>
      <c r="M232" s="274"/>
      <c r="N232" s="274"/>
      <c r="O232" s="274"/>
      <c r="P232" s="274"/>
      <c r="Q232" s="274"/>
    </row>
    <row r="233" spans="1:17" ht="13.5">
      <c r="A233" s="24"/>
      <c r="B233" s="283"/>
      <c r="C233" s="283" t="s">
        <v>93</v>
      </c>
      <c r="D233" s="410"/>
      <c r="E233" s="143"/>
      <c r="F233" s="409"/>
      <c r="G233" s="106"/>
      <c r="H233" s="402">
        <f>D233*H232</f>
        <v>0</v>
      </c>
      <c r="I233" s="391"/>
      <c r="J233" s="493"/>
      <c r="K233" s="574"/>
      <c r="L233" s="575"/>
      <c r="M233" s="274"/>
      <c r="N233" s="274"/>
      <c r="O233" s="274"/>
      <c r="P233" s="274"/>
      <c r="Q233" s="274"/>
    </row>
    <row r="234" spans="1:17" ht="13.5">
      <c r="A234" s="24"/>
      <c r="B234" s="284"/>
      <c r="C234" s="284" t="s">
        <v>91</v>
      </c>
      <c r="D234" s="411"/>
      <c r="E234" s="141"/>
      <c r="F234" s="413"/>
      <c r="G234" s="142"/>
      <c r="H234" s="403">
        <f>(H232+H233)*D234</f>
        <v>0</v>
      </c>
      <c r="I234" s="393">
        <f>SUM(H232:H234)</f>
        <v>0</v>
      </c>
      <c r="J234" s="354"/>
      <c r="K234" s="574"/>
      <c r="L234" s="575"/>
      <c r="M234" s="274"/>
      <c r="N234" s="274"/>
      <c r="O234" s="274"/>
      <c r="P234" s="274"/>
      <c r="Q234" s="274"/>
    </row>
    <row r="235" spans="1:17" ht="13.5">
      <c r="A235" s="24"/>
      <c r="B235" s="279" t="s">
        <v>88</v>
      </c>
      <c r="C235" s="283" t="s">
        <v>94</v>
      </c>
      <c r="D235" s="384"/>
      <c r="E235" s="95"/>
      <c r="F235" s="384"/>
      <c r="G235" s="94"/>
      <c r="H235" s="402">
        <f>IF(F235=0,D235*G235,D235*F235*G235)</f>
        <v>0</v>
      </c>
      <c r="I235" s="394"/>
      <c r="J235" s="354"/>
      <c r="K235" s="581"/>
      <c r="L235" s="578"/>
      <c r="M235" s="274"/>
      <c r="N235" s="274"/>
      <c r="O235" s="274"/>
      <c r="P235" s="274"/>
      <c r="Q235" s="274"/>
    </row>
    <row r="236" spans="1:17" ht="13.5">
      <c r="A236" s="24"/>
      <c r="B236" s="279"/>
      <c r="C236" s="283" t="s">
        <v>93</v>
      </c>
      <c r="D236" s="410"/>
      <c r="E236" s="143"/>
      <c r="F236" s="409"/>
      <c r="G236" s="106"/>
      <c r="H236" s="402">
        <f>D236*H235</f>
        <v>0</v>
      </c>
      <c r="I236" s="391"/>
      <c r="J236" s="493"/>
      <c r="K236" s="224"/>
      <c r="L236" s="225"/>
      <c r="M236" s="274"/>
      <c r="N236" s="274"/>
      <c r="O236" s="274"/>
      <c r="P236" s="274"/>
      <c r="Q236" s="274"/>
    </row>
    <row r="237" spans="1:17" ht="14.25" thickBot="1">
      <c r="A237" s="24"/>
      <c r="B237" s="290"/>
      <c r="C237" s="455" t="s">
        <v>91</v>
      </c>
      <c r="D237" s="411"/>
      <c r="E237" s="148"/>
      <c r="F237" s="440"/>
      <c r="G237" s="149"/>
      <c r="H237" s="438">
        <f>(H235+H236)*D237</f>
        <v>0</v>
      </c>
      <c r="I237" s="439">
        <f>SUM(H235:H237)</f>
        <v>0</v>
      </c>
      <c r="J237" s="506">
        <f>SUM(I199:I237)</f>
        <v>0</v>
      </c>
      <c r="K237" s="574"/>
      <c r="L237" s="575"/>
      <c r="M237" s="274"/>
      <c r="N237" s="274"/>
      <c r="O237" s="274"/>
      <c r="P237" s="274"/>
      <c r="Q237" s="274"/>
    </row>
    <row r="238" spans="1:17" ht="14.25" thickTop="1">
      <c r="A238" s="25"/>
      <c r="B238" s="278" t="s">
        <v>150</v>
      </c>
      <c r="C238" s="278"/>
      <c r="D238" s="444"/>
      <c r="E238" s="444"/>
      <c r="F238" s="444"/>
      <c r="G238" s="445"/>
      <c r="H238" s="446"/>
      <c r="I238" s="447"/>
      <c r="J238" s="228"/>
      <c r="K238" s="581"/>
      <c r="L238" s="578"/>
      <c r="M238" s="274"/>
      <c r="N238" s="274"/>
      <c r="O238" s="274"/>
      <c r="P238" s="274"/>
      <c r="Q238" s="274"/>
    </row>
    <row r="239" spans="1:17" ht="13.5">
      <c r="A239" s="24"/>
      <c r="B239" s="279" t="s">
        <v>158</v>
      </c>
      <c r="C239" s="283" t="s">
        <v>94</v>
      </c>
      <c r="D239" s="409"/>
      <c r="E239" s="143"/>
      <c r="F239" s="409"/>
      <c r="G239" s="106"/>
      <c r="H239" s="402">
        <f>IF(F239=0,D239*G239,D239*F239*G239)</f>
        <v>0</v>
      </c>
      <c r="I239" s="391"/>
      <c r="J239" s="493"/>
      <c r="K239" s="581"/>
      <c r="L239" s="578"/>
      <c r="M239" s="274"/>
      <c r="N239" s="274"/>
      <c r="O239" s="274"/>
      <c r="P239" s="274"/>
      <c r="Q239" s="274"/>
    </row>
    <row r="240" spans="1:17" ht="13.5">
      <c r="A240" s="24"/>
      <c r="B240" s="283"/>
      <c r="C240" s="283" t="s">
        <v>93</v>
      </c>
      <c r="D240" s="410"/>
      <c r="E240" s="143"/>
      <c r="F240" s="409"/>
      <c r="G240" s="106"/>
      <c r="H240" s="402">
        <f>D240*H239</f>
        <v>0</v>
      </c>
      <c r="I240" s="391"/>
      <c r="J240" s="493"/>
      <c r="K240" s="574"/>
      <c r="L240" s="575"/>
      <c r="M240" s="274"/>
      <c r="N240" s="274"/>
      <c r="O240" s="274"/>
      <c r="P240" s="274"/>
      <c r="Q240" s="274"/>
    </row>
    <row r="241" spans="1:17" ht="13.5">
      <c r="A241" s="24"/>
      <c r="B241" s="284"/>
      <c r="C241" s="284" t="s">
        <v>91</v>
      </c>
      <c r="D241" s="411"/>
      <c r="E241" s="141"/>
      <c r="F241" s="413"/>
      <c r="G241" s="142"/>
      <c r="H241" s="403">
        <f>(H239+H240)*D241</f>
        <v>0</v>
      </c>
      <c r="I241" s="393">
        <f>SUM(H239:H241)</f>
        <v>0</v>
      </c>
      <c r="J241" s="354"/>
      <c r="K241" s="574"/>
      <c r="L241" s="575"/>
      <c r="M241" s="274"/>
      <c r="N241" s="274"/>
      <c r="O241" s="274"/>
      <c r="P241" s="274"/>
      <c r="Q241" s="274"/>
    </row>
    <row r="242" spans="1:17" ht="13.5">
      <c r="A242" s="24"/>
      <c r="B242" s="279" t="s">
        <v>159</v>
      </c>
      <c r="C242" s="283" t="s">
        <v>94</v>
      </c>
      <c r="D242" s="409"/>
      <c r="E242" s="143"/>
      <c r="F242" s="409"/>
      <c r="G242" s="106"/>
      <c r="H242" s="402">
        <f>IF(F242=0,D242*G242,D242*F242*G242)</f>
        <v>0</v>
      </c>
      <c r="I242" s="391"/>
      <c r="J242" s="493"/>
      <c r="K242" s="581"/>
      <c r="L242" s="578"/>
      <c r="M242" s="274"/>
      <c r="N242" s="274"/>
      <c r="O242" s="274"/>
      <c r="P242" s="274"/>
      <c r="Q242" s="274"/>
    </row>
    <row r="243" spans="1:17" ht="13.5">
      <c r="A243" s="24"/>
      <c r="B243" s="283"/>
      <c r="C243" s="283" t="s">
        <v>93</v>
      </c>
      <c r="D243" s="410"/>
      <c r="E243" s="143"/>
      <c r="F243" s="409"/>
      <c r="G243" s="106"/>
      <c r="H243" s="402">
        <f>D243*H242</f>
        <v>0</v>
      </c>
      <c r="I243" s="391"/>
      <c r="J243" s="493"/>
      <c r="K243" s="574"/>
      <c r="L243" s="575"/>
      <c r="M243" s="274"/>
      <c r="N243" s="274"/>
      <c r="O243" s="274"/>
      <c r="P243" s="274"/>
      <c r="Q243" s="274"/>
    </row>
    <row r="244" spans="1:17" ht="13.5">
      <c r="A244" s="24"/>
      <c r="B244" s="284"/>
      <c r="C244" s="284" t="s">
        <v>91</v>
      </c>
      <c r="D244" s="411"/>
      <c r="E244" s="141"/>
      <c r="F244" s="413"/>
      <c r="G244" s="142"/>
      <c r="H244" s="403">
        <f>(H242+H243)*D244</f>
        <v>0</v>
      </c>
      <c r="I244" s="393">
        <f>SUM(H242:H244)</f>
        <v>0</v>
      </c>
      <c r="J244" s="354"/>
      <c r="K244" s="574"/>
      <c r="L244" s="575"/>
      <c r="M244" s="274"/>
      <c r="N244" s="274"/>
      <c r="O244" s="274"/>
      <c r="P244" s="274"/>
      <c r="Q244" s="274"/>
    </row>
    <row r="245" spans="1:17" ht="13.5">
      <c r="A245" s="24"/>
      <c r="B245" s="279" t="s">
        <v>88</v>
      </c>
      <c r="C245" s="283" t="s">
        <v>94</v>
      </c>
      <c r="D245" s="384"/>
      <c r="E245" s="95"/>
      <c r="F245" s="384"/>
      <c r="G245" s="94"/>
      <c r="H245" s="402">
        <f>IF(F245=0,D245*G245,D245*F245*G245)</f>
        <v>0</v>
      </c>
      <c r="I245" s="394"/>
      <c r="J245" s="354"/>
      <c r="K245" s="581"/>
      <c r="L245" s="578"/>
      <c r="M245" s="274"/>
      <c r="N245" s="274"/>
      <c r="O245" s="274"/>
      <c r="P245" s="274"/>
      <c r="Q245" s="274"/>
    </row>
    <row r="246" spans="1:17" ht="13.5">
      <c r="A246" s="24"/>
      <c r="B246" s="279"/>
      <c r="C246" s="283" t="s">
        <v>93</v>
      </c>
      <c r="D246" s="410"/>
      <c r="E246" s="143"/>
      <c r="F246" s="409"/>
      <c r="G246" s="106"/>
      <c r="H246" s="402">
        <f>D246*H245</f>
        <v>0</v>
      </c>
      <c r="I246" s="391"/>
      <c r="J246" s="493"/>
      <c r="K246" s="224"/>
      <c r="L246" s="225"/>
      <c r="M246" s="274"/>
      <c r="N246" s="274"/>
      <c r="O246" s="274"/>
      <c r="P246" s="274"/>
      <c r="Q246" s="274"/>
    </row>
    <row r="247" spans="1:17" ht="14.25" thickBot="1">
      <c r="A247" s="24"/>
      <c r="B247" s="290"/>
      <c r="C247" s="455" t="s">
        <v>91</v>
      </c>
      <c r="D247" s="434"/>
      <c r="E247" s="148"/>
      <c r="F247" s="440"/>
      <c r="G247" s="149"/>
      <c r="H247" s="438">
        <f>(H245+H246)*D247</f>
        <v>0</v>
      </c>
      <c r="I247" s="439">
        <f>SUM(H245:H247)</f>
        <v>0</v>
      </c>
      <c r="J247" s="506">
        <f>SUM(I239:I247)</f>
        <v>0</v>
      </c>
      <c r="K247" s="574"/>
      <c r="L247" s="575"/>
      <c r="M247" s="274"/>
      <c r="N247" s="274"/>
      <c r="O247" s="274"/>
      <c r="P247" s="274"/>
      <c r="Q247" s="274"/>
    </row>
    <row r="248" spans="1:17" ht="14.25" thickTop="1">
      <c r="A248" s="24"/>
      <c r="B248" s="282" t="s">
        <v>518</v>
      </c>
      <c r="C248" s="283"/>
      <c r="D248" s="410"/>
      <c r="E248" s="147"/>
      <c r="F248" s="409"/>
      <c r="G248" s="420"/>
      <c r="H248" s="414"/>
      <c r="I248" s="394"/>
      <c r="J248" s="354"/>
      <c r="K248" s="574"/>
      <c r="L248" s="575"/>
      <c r="M248" s="274"/>
      <c r="N248" s="274"/>
      <c r="O248" s="274"/>
      <c r="P248" s="274"/>
      <c r="Q248" s="274"/>
    </row>
    <row r="249" spans="1:17" ht="13.5">
      <c r="A249" s="24"/>
      <c r="B249" s="283" t="s">
        <v>519</v>
      </c>
      <c r="C249" s="283" t="s">
        <v>94</v>
      </c>
      <c r="D249" s="409"/>
      <c r="E249" s="143"/>
      <c r="F249" s="409"/>
      <c r="G249" s="420"/>
      <c r="H249" s="414">
        <f>IF(F249=0,D249*G249,D249*F249*G249)</f>
        <v>0</v>
      </c>
      <c r="I249" s="394"/>
      <c r="J249" s="354"/>
      <c r="K249" s="574"/>
      <c r="L249" s="575"/>
      <c r="M249" s="274"/>
      <c r="N249" s="274"/>
      <c r="O249" s="274"/>
      <c r="P249" s="274"/>
      <c r="Q249" s="274"/>
    </row>
    <row r="250" spans="1:17" ht="13.5">
      <c r="A250" s="24"/>
      <c r="B250" s="283"/>
      <c r="C250" s="283" t="s">
        <v>93</v>
      </c>
      <c r="D250" s="410"/>
      <c r="E250" s="143"/>
      <c r="F250" s="409"/>
      <c r="G250" s="420"/>
      <c r="H250" s="414">
        <f>D250*H249</f>
        <v>0</v>
      </c>
      <c r="I250" s="394"/>
      <c r="J250" s="354"/>
      <c r="K250" s="574"/>
      <c r="L250" s="575"/>
      <c r="M250" s="274"/>
      <c r="N250" s="274"/>
      <c r="O250" s="274"/>
      <c r="P250" s="274"/>
      <c r="Q250" s="274"/>
    </row>
    <row r="251" spans="1:17" ht="13.5">
      <c r="A251" s="24"/>
      <c r="B251" s="284"/>
      <c r="C251" s="284" t="s">
        <v>91</v>
      </c>
      <c r="D251" s="411"/>
      <c r="E251" s="141"/>
      <c r="F251" s="413"/>
      <c r="G251" s="419"/>
      <c r="H251" s="415">
        <f>(H249+H250)*D251</f>
        <v>0</v>
      </c>
      <c r="I251" s="393">
        <f>SUM(H249:H251)</f>
        <v>0</v>
      </c>
      <c r="J251" s="354"/>
      <c r="K251" s="574"/>
      <c r="L251" s="575"/>
      <c r="M251" s="274"/>
      <c r="N251" s="274"/>
      <c r="O251" s="274"/>
      <c r="P251" s="274"/>
      <c r="Q251" s="274"/>
    </row>
    <row r="252" spans="1:17" ht="13.5">
      <c r="A252" s="24"/>
      <c r="B252" s="283" t="s">
        <v>520</v>
      </c>
      <c r="C252" s="283" t="s">
        <v>94</v>
      </c>
      <c r="D252" s="409"/>
      <c r="E252" s="143"/>
      <c r="F252" s="409"/>
      <c r="G252" s="420"/>
      <c r="H252" s="414">
        <f>IF(F252=0,D252*G252,D252*F252*G252)</f>
        <v>0</v>
      </c>
      <c r="I252" s="394"/>
      <c r="J252" s="354"/>
      <c r="K252" s="574"/>
      <c r="L252" s="575"/>
      <c r="M252" s="274"/>
      <c r="N252" s="274"/>
      <c r="O252" s="274"/>
      <c r="P252" s="274"/>
      <c r="Q252" s="274"/>
    </row>
    <row r="253" spans="1:17" ht="13.5">
      <c r="A253" s="24"/>
      <c r="B253" s="283"/>
      <c r="C253" s="283" t="s">
        <v>93</v>
      </c>
      <c r="D253" s="410"/>
      <c r="E253" s="143"/>
      <c r="F253" s="409"/>
      <c r="G253" s="420"/>
      <c r="H253" s="414">
        <f>D253*H252</f>
        <v>0</v>
      </c>
      <c r="I253" s="394"/>
      <c r="J253" s="354"/>
      <c r="K253" s="574"/>
      <c r="L253" s="575"/>
      <c r="M253" s="274"/>
      <c r="N253" s="274"/>
      <c r="O253" s="274"/>
      <c r="P253" s="274"/>
      <c r="Q253" s="274"/>
    </row>
    <row r="254" spans="1:17" ht="13.5">
      <c r="A254" s="24"/>
      <c r="B254" s="284"/>
      <c r="C254" s="284" t="s">
        <v>91</v>
      </c>
      <c r="D254" s="411"/>
      <c r="E254" s="141"/>
      <c r="F254" s="413"/>
      <c r="G254" s="419"/>
      <c r="H254" s="415">
        <f>(H252+H253)*D254</f>
        <v>0</v>
      </c>
      <c r="I254" s="393">
        <f>SUM(H252:H254)</f>
        <v>0</v>
      </c>
      <c r="J254" s="354"/>
      <c r="K254" s="574"/>
      <c r="L254" s="575"/>
      <c r="M254" s="274"/>
      <c r="N254" s="274"/>
      <c r="O254" s="274"/>
      <c r="P254" s="274"/>
      <c r="Q254" s="274"/>
    </row>
    <row r="255" spans="1:17" ht="13.5">
      <c r="A255" s="24"/>
      <c r="B255" s="283" t="s">
        <v>516</v>
      </c>
      <c r="C255" s="283" t="s">
        <v>94</v>
      </c>
      <c r="D255" s="409"/>
      <c r="E255" s="143"/>
      <c r="F255" s="409"/>
      <c r="G255" s="420"/>
      <c r="H255" s="414">
        <f>IF(F255=0,D255*G255,D255*F255*G255)</f>
        <v>0</v>
      </c>
      <c r="I255" s="394"/>
      <c r="J255" s="354"/>
      <c r="K255" s="574"/>
      <c r="L255" s="575"/>
      <c r="M255" s="274"/>
      <c r="N255" s="274"/>
      <c r="O255" s="274"/>
      <c r="P255" s="274"/>
      <c r="Q255" s="274"/>
    </row>
    <row r="256" spans="1:17" ht="13.5">
      <c r="A256" s="24"/>
      <c r="B256" s="283"/>
      <c r="C256" s="283" t="s">
        <v>93</v>
      </c>
      <c r="D256" s="410"/>
      <c r="E256" s="143"/>
      <c r="F256" s="409"/>
      <c r="G256" s="420"/>
      <c r="H256" s="414">
        <f>D256*H255</f>
        <v>0</v>
      </c>
      <c r="I256" s="394"/>
      <c r="J256" s="354"/>
      <c r="K256" s="574"/>
      <c r="L256" s="575"/>
      <c r="M256" s="274"/>
      <c r="N256" s="274"/>
      <c r="O256" s="274"/>
      <c r="P256" s="274"/>
      <c r="Q256" s="274"/>
    </row>
    <row r="257" spans="1:17" ht="14.25" thickBot="1">
      <c r="A257" s="24"/>
      <c r="B257" s="290"/>
      <c r="C257" s="455" t="s">
        <v>91</v>
      </c>
      <c r="D257" s="411"/>
      <c r="E257" s="141"/>
      <c r="F257" s="413"/>
      <c r="G257" s="419"/>
      <c r="H257" s="415">
        <f>(H255+H256)*D257</f>
        <v>0</v>
      </c>
      <c r="I257" s="393">
        <f>SUM(H255:H257)</f>
        <v>0</v>
      </c>
      <c r="J257" s="506">
        <f>SUM(I251:I257)</f>
        <v>0</v>
      </c>
      <c r="K257" s="574"/>
      <c r="L257" s="575"/>
      <c r="M257" s="274"/>
      <c r="N257" s="274"/>
      <c r="O257" s="274"/>
      <c r="P257" s="274"/>
      <c r="Q257" s="274"/>
    </row>
    <row r="258" spans="1:17" ht="14.25" thickTop="1">
      <c r="A258" s="25"/>
      <c r="B258" s="278" t="s">
        <v>100</v>
      </c>
      <c r="C258" s="278"/>
      <c r="D258" s="444"/>
      <c r="E258" s="444"/>
      <c r="F258" s="444"/>
      <c r="G258" s="445"/>
      <c r="H258" s="446"/>
      <c r="I258" s="447"/>
      <c r="J258" s="228"/>
      <c r="K258" s="581"/>
      <c r="L258" s="578"/>
      <c r="M258" s="274"/>
      <c r="N258" s="274"/>
      <c r="O258" s="274"/>
      <c r="P258" s="274"/>
      <c r="Q258" s="274"/>
    </row>
    <row r="259" spans="1:17" ht="13.5">
      <c r="A259" s="24"/>
      <c r="B259" s="279" t="s">
        <v>37</v>
      </c>
      <c r="C259" s="283" t="s">
        <v>94</v>
      </c>
      <c r="D259" s="409"/>
      <c r="E259" s="143"/>
      <c r="F259" s="409"/>
      <c r="G259" s="106"/>
      <c r="H259" s="402">
        <f>IF(F259=0,D259*G259,D259*F259*G259)</f>
        <v>0</v>
      </c>
      <c r="I259" s="449"/>
      <c r="J259" s="228"/>
      <c r="K259" s="581"/>
      <c r="L259" s="578"/>
      <c r="M259" s="274"/>
      <c r="N259" s="274"/>
      <c r="O259" s="274"/>
      <c r="P259" s="274"/>
      <c r="Q259" s="274"/>
    </row>
    <row r="260" spans="1:17" ht="13.5">
      <c r="A260" s="25"/>
      <c r="B260" s="283"/>
      <c r="C260" s="283" t="s">
        <v>93</v>
      </c>
      <c r="D260" s="410"/>
      <c r="E260" s="143"/>
      <c r="F260" s="409"/>
      <c r="G260" s="106"/>
      <c r="H260" s="402">
        <f>D260*H259</f>
        <v>0</v>
      </c>
      <c r="I260" s="449"/>
      <c r="J260" s="228"/>
      <c r="K260" s="581"/>
      <c r="L260" s="578"/>
      <c r="M260" s="274"/>
      <c r="N260" s="274"/>
      <c r="O260" s="274"/>
      <c r="P260" s="274"/>
      <c r="Q260" s="274"/>
    </row>
    <row r="261" spans="1:17" ht="13.5">
      <c r="A261" s="25"/>
      <c r="B261" s="284"/>
      <c r="C261" s="284" t="s">
        <v>91</v>
      </c>
      <c r="D261" s="411"/>
      <c r="E261" s="141"/>
      <c r="F261" s="413"/>
      <c r="G261" s="142"/>
      <c r="H261" s="403">
        <f>(H259+H260)*D261</f>
        <v>0</v>
      </c>
      <c r="I261" s="393">
        <f>SUM(H259:H261)</f>
        <v>0</v>
      </c>
      <c r="J261" s="354"/>
      <c r="K261" s="581"/>
      <c r="L261" s="578"/>
      <c r="M261" s="274"/>
      <c r="N261" s="274"/>
      <c r="O261" s="274"/>
      <c r="P261" s="274"/>
      <c r="Q261" s="274"/>
    </row>
    <row r="262" spans="1:17" ht="13.5">
      <c r="A262" s="24"/>
      <c r="B262" s="279" t="s">
        <v>374</v>
      </c>
      <c r="C262" s="283" t="s">
        <v>94</v>
      </c>
      <c r="D262" s="409"/>
      <c r="E262" s="143"/>
      <c r="F262" s="409"/>
      <c r="G262" s="106"/>
      <c r="H262" s="402">
        <f>IF(F262=0,D262*G262,D262*F262*G262)</f>
        <v>0</v>
      </c>
      <c r="I262" s="391"/>
      <c r="J262" s="493"/>
      <c r="K262" s="581"/>
      <c r="L262" s="578"/>
      <c r="M262" s="307"/>
      <c r="N262" s="274"/>
      <c r="O262" s="274"/>
      <c r="P262" s="274"/>
      <c r="Q262" s="274"/>
    </row>
    <row r="263" spans="1:17" ht="13.5">
      <c r="A263" s="24"/>
      <c r="B263" s="283"/>
      <c r="C263" s="283" t="s">
        <v>93</v>
      </c>
      <c r="D263" s="410"/>
      <c r="E263" s="143"/>
      <c r="F263" s="409"/>
      <c r="G263" s="106"/>
      <c r="H263" s="402">
        <f>D263*H262</f>
        <v>0</v>
      </c>
      <c r="I263" s="391"/>
      <c r="J263" s="493"/>
      <c r="K263" s="574"/>
      <c r="L263" s="575"/>
      <c r="M263" s="274"/>
      <c r="N263" s="274"/>
      <c r="O263" s="274"/>
      <c r="P263" s="274"/>
      <c r="Q263" s="274"/>
    </row>
    <row r="264" spans="1:17" ht="13.5">
      <c r="A264" s="24"/>
      <c r="B264" s="284"/>
      <c r="C264" s="284" t="s">
        <v>91</v>
      </c>
      <c r="D264" s="411"/>
      <c r="E264" s="141"/>
      <c r="F264" s="413"/>
      <c r="G264" s="142"/>
      <c r="H264" s="403">
        <f>(H262+H263)*D264</f>
        <v>0</v>
      </c>
      <c r="I264" s="393">
        <f>SUM(H262:H264)</f>
        <v>0</v>
      </c>
      <c r="J264" s="354"/>
      <c r="K264" s="574"/>
      <c r="L264" s="575"/>
      <c r="M264" s="274"/>
      <c r="N264" s="274"/>
      <c r="O264" s="274"/>
      <c r="P264" s="274"/>
      <c r="Q264" s="274"/>
    </row>
    <row r="265" spans="1:17" ht="13.5">
      <c r="A265" s="24"/>
      <c r="B265" s="279" t="s">
        <v>347</v>
      </c>
      <c r="C265" s="283" t="s">
        <v>94</v>
      </c>
      <c r="D265" s="409"/>
      <c r="E265" s="143"/>
      <c r="F265" s="409"/>
      <c r="G265" s="106"/>
      <c r="H265" s="402">
        <f>IF(F265=0,D265*G265,D265*F265*G265)</f>
        <v>0</v>
      </c>
      <c r="I265" s="391"/>
      <c r="J265" s="354"/>
      <c r="K265" s="574"/>
      <c r="L265" s="575"/>
      <c r="M265" s="274"/>
      <c r="N265" s="274"/>
      <c r="O265" s="274"/>
      <c r="P265" s="274"/>
      <c r="Q265" s="274"/>
    </row>
    <row r="266" spans="1:17" ht="13.5">
      <c r="A266" s="24"/>
      <c r="B266" s="283"/>
      <c r="C266" s="283" t="s">
        <v>93</v>
      </c>
      <c r="D266" s="410"/>
      <c r="E266" s="143"/>
      <c r="F266" s="409"/>
      <c r="G266" s="106"/>
      <c r="H266" s="402">
        <f>D266*H265</f>
        <v>0</v>
      </c>
      <c r="I266" s="391"/>
      <c r="J266" s="354"/>
      <c r="K266" s="574"/>
      <c r="L266" s="575"/>
      <c r="M266" s="274"/>
      <c r="N266" s="274"/>
      <c r="O266" s="274"/>
      <c r="P266" s="274"/>
      <c r="Q266" s="274"/>
    </row>
    <row r="267" spans="1:17" ht="13.5">
      <c r="A267" s="24"/>
      <c r="B267" s="284"/>
      <c r="C267" s="284" t="s">
        <v>91</v>
      </c>
      <c r="D267" s="411"/>
      <c r="E267" s="141"/>
      <c r="F267" s="413"/>
      <c r="G267" s="142"/>
      <c r="H267" s="403">
        <f>(H265+H266)*D267</f>
        <v>0</v>
      </c>
      <c r="I267" s="393">
        <f>SUM(H265:H267)</f>
        <v>0</v>
      </c>
      <c r="J267" s="354"/>
      <c r="K267" s="574"/>
      <c r="L267" s="575"/>
      <c r="M267" s="274"/>
      <c r="N267" s="274"/>
      <c r="O267" s="274"/>
      <c r="P267" s="274"/>
      <c r="Q267" s="274"/>
    </row>
    <row r="268" spans="1:17" ht="13.5">
      <c r="A268" s="24"/>
      <c r="B268" s="279" t="s">
        <v>351</v>
      </c>
      <c r="C268" s="283" t="s">
        <v>94</v>
      </c>
      <c r="D268" s="409"/>
      <c r="E268" s="143"/>
      <c r="F268" s="409"/>
      <c r="G268" s="106"/>
      <c r="H268" s="402">
        <f>IF(F268=0,D268*G268,D268*F268*G268)</f>
        <v>0</v>
      </c>
      <c r="I268" s="391"/>
      <c r="J268" s="493"/>
      <c r="K268" s="581"/>
      <c r="L268" s="578"/>
      <c r="M268" s="274"/>
      <c r="N268" s="274"/>
      <c r="O268" s="274"/>
      <c r="P268" s="274"/>
      <c r="Q268" s="274"/>
    </row>
    <row r="269" spans="1:17" ht="13.5">
      <c r="A269" s="24"/>
      <c r="B269" s="283"/>
      <c r="C269" s="283" t="s">
        <v>93</v>
      </c>
      <c r="D269" s="410"/>
      <c r="E269" s="143"/>
      <c r="F269" s="409"/>
      <c r="G269" s="106"/>
      <c r="H269" s="402">
        <f>D269*H268</f>
        <v>0</v>
      </c>
      <c r="I269" s="391"/>
      <c r="J269" s="493"/>
      <c r="K269" s="574"/>
      <c r="L269" s="575"/>
      <c r="M269" s="274"/>
      <c r="N269" s="274"/>
      <c r="O269" s="274"/>
      <c r="P269" s="274"/>
      <c r="Q269" s="274"/>
    </row>
    <row r="270" spans="1:17" ht="13.5">
      <c r="A270" s="24"/>
      <c r="B270" s="284"/>
      <c r="C270" s="284" t="s">
        <v>91</v>
      </c>
      <c r="D270" s="411"/>
      <c r="E270" s="141"/>
      <c r="F270" s="413"/>
      <c r="G270" s="142"/>
      <c r="H270" s="403">
        <f>(H268+H269)*D270</f>
        <v>0</v>
      </c>
      <c r="I270" s="393">
        <f>SUM(H268:H270)</f>
        <v>0</v>
      </c>
      <c r="J270" s="354"/>
      <c r="K270" s="574"/>
      <c r="L270" s="575"/>
      <c r="M270" s="274"/>
      <c r="N270" s="274"/>
      <c r="O270" s="274"/>
      <c r="P270" s="274"/>
      <c r="Q270" s="274"/>
    </row>
    <row r="271" spans="1:17" ht="13.5">
      <c r="A271" s="24"/>
      <c r="B271" s="279" t="s">
        <v>345</v>
      </c>
      <c r="C271" s="283" t="s">
        <v>94</v>
      </c>
      <c r="D271" s="409"/>
      <c r="E271" s="143"/>
      <c r="F271" s="409"/>
      <c r="G271" s="106"/>
      <c r="H271" s="402">
        <f>IF(F271=0,D271*G271,D271*F271*G271)</f>
        <v>0</v>
      </c>
      <c r="I271" s="391"/>
      <c r="J271" s="493"/>
      <c r="K271" s="574"/>
      <c r="L271" s="575"/>
      <c r="M271" s="274"/>
      <c r="N271" s="274"/>
      <c r="O271" s="274"/>
      <c r="P271" s="274"/>
      <c r="Q271" s="274"/>
    </row>
    <row r="272" spans="1:17" ht="13.5">
      <c r="A272" s="24"/>
      <c r="B272" s="283"/>
      <c r="C272" s="283" t="s">
        <v>93</v>
      </c>
      <c r="D272" s="410"/>
      <c r="E272" s="143"/>
      <c r="F272" s="409"/>
      <c r="G272" s="106"/>
      <c r="H272" s="402">
        <f>D272*H271</f>
        <v>0</v>
      </c>
      <c r="I272" s="391"/>
      <c r="J272" s="493"/>
      <c r="K272" s="574"/>
      <c r="L272" s="575"/>
      <c r="M272" s="274"/>
      <c r="N272" s="274"/>
      <c r="O272" s="274"/>
      <c r="P272" s="274"/>
      <c r="Q272" s="274"/>
    </row>
    <row r="273" spans="1:17" ht="13.5">
      <c r="A273" s="24"/>
      <c r="B273" s="284"/>
      <c r="C273" s="284" t="s">
        <v>91</v>
      </c>
      <c r="D273" s="411"/>
      <c r="E273" s="141"/>
      <c r="F273" s="413"/>
      <c r="G273" s="142"/>
      <c r="H273" s="403">
        <f>(H271+H272)*D273</f>
        <v>0</v>
      </c>
      <c r="I273" s="393">
        <f>SUM(H271:H273)</f>
        <v>0</v>
      </c>
      <c r="J273" s="354"/>
      <c r="K273" s="574"/>
      <c r="L273" s="575"/>
      <c r="M273" s="274"/>
      <c r="N273" s="274"/>
      <c r="O273" s="274"/>
      <c r="P273" s="274"/>
      <c r="Q273" s="274"/>
    </row>
    <row r="274" spans="1:17" ht="13.5">
      <c r="A274" s="24"/>
      <c r="B274" s="279" t="s">
        <v>356</v>
      </c>
      <c r="C274" s="283" t="s">
        <v>94</v>
      </c>
      <c r="D274" s="409"/>
      <c r="E274" s="143"/>
      <c r="F274" s="409"/>
      <c r="G274" s="106"/>
      <c r="H274" s="402">
        <f>IF(F274=0,D274*G274,D274*F274*G274)</f>
        <v>0</v>
      </c>
      <c r="I274" s="391"/>
      <c r="J274" s="493"/>
      <c r="K274" s="574"/>
      <c r="L274" s="575"/>
      <c r="M274" s="274"/>
      <c r="N274" s="274"/>
      <c r="O274" s="274"/>
      <c r="P274" s="274"/>
      <c r="Q274" s="274"/>
    </row>
    <row r="275" spans="1:17" ht="13.5">
      <c r="A275" s="24"/>
      <c r="B275" s="283"/>
      <c r="C275" s="283" t="s">
        <v>93</v>
      </c>
      <c r="D275" s="410"/>
      <c r="E275" s="143"/>
      <c r="F275" s="409"/>
      <c r="G275" s="106"/>
      <c r="H275" s="402">
        <f>D275*H274</f>
        <v>0</v>
      </c>
      <c r="I275" s="391"/>
      <c r="J275" s="493"/>
      <c r="K275" s="574"/>
      <c r="L275" s="575"/>
      <c r="M275" s="274"/>
      <c r="N275" s="274"/>
      <c r="O275" s="274"/>
      <c r="P275" s="274"/>
      <c r="Q275" s="274"/>
    </row>
    <row r="276" spans="1:17" ht="13.5">
      <c r="A276" s="24"/>
      <c r="B276" s="284"/>
      <c r="C276" s="284" t="s">
        <v>91</v>
      </c>
      <c r="D276" s="411"/>
      <c r="E276" s="141"/>
      <c r="F276" s="413"/>
      <c r="G276" s="142"/>
      <c r="H276" s="403">
        <f>(H274+H275)*D276</f>
        <v>0</v>
      </c>
      <c r="I276" s="393">
        <f>SUM(H274:H276)</f>
        <v>0</v>
      </c>
      <c r="J276" s="354"/>
      <c r="K276" s="574"/>
      <c r="L276" s="575"/>
      <c r="M276" s="274"/>
      <c r="N276" s="274"/>
      <c r="O276" s="274"/>
      <c r="P276" s="274"/>
      <c r="Q276" s="274"/>
    </row>
    <row r="277" spans="1:17" ht="13.5">
      <c r="A277" s="24"/>
      <c r="B277" s="279" t="s">
        <v>354</v>
      </c>
      <c r="C277" s="283" t="s">
        <v>94</v>
      </c>
      <c r="D277" s="409"/>
      <c r="E277" s="143"/>
      <c r="F277" s="409"/>
      <c r="G277" s="106"/>
      <c r="H277" s="402">
        <f>IF(F277=0,D277*G277,D277*F277*G277)</f>
        <v>0</v>
      </c>
      <c r="I277" s="391"/>
      <c r="J277" s="493"/>
      <c r="K277" s="574"/>
      <c r="L277" s="575"/>
      <c r="M277" s="622"/>
      <c r="N277" s="274"/>
      <c r="O277" s="274"/>
      <c r="P277" s="274"/>
      <c r="Q277" s="274"/>
    </row>
    <row r="278" spans="1:17" ht="13.5">
      <c r="A278" s="24"/>
      <c r="B278" s="283"/>
      <c r="C278" s="283" t="s">
        <v>93</v>
      </c>
      <c r="D278" s="410"/>
      <c r="E278" s="143"/>
      <c r="F278" s="409"/>
      <c r="G278" s="106"/>
      <c r="H278" s="402">
        <f>D278*H277</f>
        <v>0</v>
      </c>
      <c r="I278" s="391"/>
      <c r="J278" s="493"/>
      <c r="K278" s="574"/>
      <c r="L278" s="575"/>
      <c r="M278" s="622"/>
      <c r="N278" s="274"/>
      <c r="O278" s="274"/>
      <c r="P278" s="274"/>
      <c r="Q278" s="274"/>
    </row>
    <row r="279" spans="1:17" ht="13.5">
      <c r="A279" s="24"/>
      <c r="B279" s="284"/>
      <c r="C279" s="284" t="s">
        <v>91</v>
      </c>
      <c r="D279" s="411"/>
      <c r="E279" s="141"/>
      <c r="F279" s="413"/>
      <c r="G279" s="142"/>
      <c r="H279" s="403">
        <f>(H277+H278)*D279</f>
        <v>0</v>
      </c>
      <c r="I279" s="393">
        <f>SUM(H277:H279)</f>
        <v>0</v>
      </c>
      <c r="J279" s="354"/>
      <c r="K279" s="574"/>
      <c r="L279" s="575"/>
      <c r="M279" s="622"/>
      <c r="N279" s="274"/>
      <c r="O279" s="274"/>
      <c r="P279" s="274"/>
      <c r="Q279" s="274"/>
    </row>
    <row r="280" spans="1:17" ht="13.5">
      <c r="A280" s="24"/>
      <c r="B280" s="279" t="s">
        <v>355</v>
      </c>
      <c r="C280" s="283" t="s">
        <v>94</v>
      </c>
      <c r="D280" s="409"/>
      <c r="E280" s="143"/>
      <c r="F280" s="409"/>
      <c r="G280" s="106"/>
      <c r="H280" s="402">
        <f>IF(F280=0,D280*G280,D280*F280*G280)</f>
        <v>0</v>
      </c>
      <c r="I280" s="391"/>
      <c r="J280" s="493"/>
      <c r="K280" s="581"/>
      <c r="L280" s="578"/>
      <c r="N280" s="274"/>
      <c r="O280" s="274"/>
      <c r="P280" s="274"/>
      <c r="Q280" s="274"/>
    </row>
    <row r="281" spans="1:17" ht="13.5">
      <c r="A281" s="24"/>
      <c r="B281" s="283"/>
      <c r="C281" s="283" t="s">
        <v>93</v>
      </c>
      <c r="D281" s="410"/>
      <c r="E281" s="143"/>
      <c r="F281" s="409"/>
      <c r="G281" s="106"/>
      <c r="H281" s="402">
        <f>D281*H280</f>
        <v>0</v>
      </c>
      <c r="I281" s="391"/>
      <c r="J281" s="493"/>
      <c r="K281" s="574"/>
      <c r="L281" s="575"/>
      <c r="M281" s="307"/>
      <c r="N281" s="274"/>
      <c r="O281" s="274"/>
      <c r="P281" s="274"/>
      <c r="Q281" s="274"/>
    </row>
    <row r="282" spans="1:17" ht="13.5">
      <c r="A282" s="24"/>
      <c r="B282" s="284"/>
      <c r="C282" s="284" t="s">
        <v>91</v>
      </c>
      <c r="D282" s="411"/>
      <c r="E282" s="141"/>
      <c r="F282" s="413"/>
      <c r="G282" s="142"/>
      <c r="H282" s="403">
        <f>(H280+H281)*D282</f>
        <v>0</v>
      </c>
      <c r="I282" s="393">
        <f>SUM(H280:H282)</f>
        <v>0</v>
      </c>
      <c r="J282" s="354"/>
      <c r="K282" s="574"/>
      <c r="L282" s="575"/>
      <c r="M282" s="274"/>
      <c r="N282" s="274"/>
      <c r="O282" s="274"/>
      <c r="P282" s="274"/>
      <c r="Q282" s="274"/>
    </row>
    <row r="283" spans="1:17" ht="13.5">
      <c r="A283" s="24"/>
      <c r="B283" s="279" t="s">
        <v>380</v>
      </c>
      <c r="C283" s="283" t="s">
        <v>94</v>
      </c>
      <c r="D283" s="409"/>
      <c r="E283" s="143"/>
      <c r="F283" s="409"/>
      <c r="G283" s="106"/>
      <c r="H283" s="402">
        <f>IF(F283=0,D283*G283,D283*F283*G283)</f>
        <v>0</v>
      </c>
      <c r="I283" s="391"/>
      <c r="J283" s="493"/>
      <c r="K283" s="581"/>
      <c r="L283" s="578"/>
      <c r="M283" s="274"/>
      <c r="N283" s="274"/>
      <c r="O283" s="274"/>
      <c r="P283" s="274"/>
      <c r="Q283" s="274"/>
    </row>
    <row r="284" spans="1:17" ht="13.5">
      <c r="A284" s="24"/>
      <c r="B284" s="283"/>
      <c r="C284" s="283" t="s">
        <v>93</v>
      </c>
      <c r="D284" s="410"/>
      <c r="E284" s="143"/>
      <c r="F284" s="409"/>
      <c r="G284" s="106"/>
      <c r="H284" s="402">
        <f>D284*H283</f>
        <v>0</v>
      </c>
      <c r="I284" s="391"/>
      <c r="J284" s="493"/>
      <c r="K284" s="574"/>
      <c r="L284" s="575"/>
      <c r="M284" s="274"/>
      <c r="N284" s="274"/>
      <c r="O284" s="274"/>
      <c r="P284" s="274"/>
      <c r="Q284" s="274"/>
    </row>
    <row r="285" spans="1:17" ht="13.5">
      <c r="A285" s="24"/>
      <c r="B285" s="284"/>
      <c r="C285" s="284" t="s">
        <v>91</v>
      </c>
      <c r="D285" s="411"/>
      <c r="E285" s="141"/>
      <c r="F285" s="413"/>
      <c r="G285" s="142"/>
      <c r="H285" s="403">
        <f>(H283+H284)*D285</f>
        <v>0</v>
      </c>
      <c r="I285" s="393">
        <f>SUM(H283:H285)</f>
        <v>0</v>
      </c>
      <c r="J285" s="354"/>
      <c r="K285" s="574"/>
      <c r="L285" s="575"/>
      <c r="M285" s="274"/>
      <c r="N285" s="274"/>
      <c r="O285" s="274"/>
      <c r="P285" s="274"/>
      <c r="Q285" s="274"/>
    </row>
    <row r="286" spans="1:17" ht="13.5">
      <c r="A286" s="24"/>
      <c r="B286" s="279" t="s">
        <v>353</v>
      </c>
      <c r="C286" s="283" t="s">
        <v>94</v>
      </c>
      <c r="D286" s="409"/>
      <c r="E286" s="143"/>
      <c r="F286" s="409"/>
      <c r="G286" s="106"/>
      <c r="H286" s="402">
        <f>IF(F286=0,D286*G286,D286*F286*G286)</f>
        <v>0</v>
      </c>
      <c r="I286" s="391"/>
      <c r="J286" s="354"/>
      <c r="K286" s="574"/>
      <c r="L286" s="575"/>
      <c r="M286" s="274"/>
      <c r="N286" s="274"/>
      <c r="O286" s="274"/>
      <c r="P286" s="274"/>
      <c r="Q286" s="274"/>
    </row>
    <row r="287" spans="1:17" ht="13.5">
      <c r="A287" s="24"/>
      <c r="B287" s="283"/>
      <c r="C287" s="283" t="s">
        <v>93</v>
      </c>
      <c r="D287" s="410"/>
      <c r="E287" s="143"/>
      <c r="F287" s="409"/>
      <c r="G287" s="106"/>
      <c r="H287" s="402">
        <f>D287*H286</f>
        <v>0</v>
      </c>
      <c r="I287" s="391"/>
      <c r="J287" s="354"/>
      <c r="K287" s="574"/>
      <c r="L287" s="575"/>
      <c r="M287" s="274"/>
      <c r="N287" s="274"/>
      <c r="O287" s="274"/>
      <c r="P287" s="274"/>
      <c r="Q287" s="274"/>
    </row>
    <row r="288" spans="1:17" ht="13.5">
      <c r="A288" s="24"/>
      <c r="B288" s="284"/>
      <c r="C288" s="284" t="s">
        <v>91</v>
      </c>
      <c r="D288" s="411"/>
      <c r="E288" s="141"/>
      <c r="F288" s="413"/>
      <c r="G288" s="142"/>
      <c r="H288" s="403">
        <f>(H286+H287)*D288</f>
        <v>0</v>
      </c>
      <c r="I288" s="393">
        <f>SUM(H286:H288)</f>
        <v>0</v>
      </c>
      <c r="J288" s="354"/>
      <c r="K288" s="574"/>
      <c r="L288" s="575"/>
      <c r="M288" s="274"/>
      <c r="N288" s="274"/>
      <c r="O288" s="274"/>
      <c r="P288" s="274"/>
      <c r="Q288" s="274"/>
    </row>
    <row r="289" spans="1:17" ht="13.5">
      <c r="A289" s="24"/>
      <c r="B289" s="279" t="s">
        <v>352</v>
      </c>
      <c r="C289" s="283" t="s">
        <v>94</v>
      </c>
      <c r="D289" s="409"/>
      <c r="E289" s="143"/>
      <c r="F289" s="409"/>
      <c r="G289" s="106"/>
      <c r="H289" s="402">
        <f>IF(F289=0,D289*G289,D289*F289*G289)</f>
        <v>0</v>
      </c>
      <c r="I289" s="391"/>
      <c r="J289" s="493"/>
      <c r="K289" s="581"/>
      <c r="L289" s="578"/>
      <c r="M289" s="307"/>
      <c r="N289" s="274"/>
      <c r="O289" s="307"/>
      <c r="P289" s="274"/>
      <c r="Q289" s="274"/>
    </row>
    <row r="290" spans="1:17" ht="13.5">
      <c r="A290" s="24"/>
      <c r="B290" s="283"/>
      <c r="C290" s="283" t="s">
        <v>93</v>
      </c>
      <c r="D290" s="410"/>
      <c r="E290" s="143"/>
      <c r="F290" s="409"/>
      <c r="G290" s="106"/>
      <c r="H290" s="402">
        <f>D290*H289</f>
        <v>0</v>
      </c>
      <c r="I290" s="391"/>
      <c r="J290" s="493"/>
      <c r="K290" s="574"/>
      <c r="L290" s="575"/>
      <c r="M290" s="274"/>
      <c r="N290" s="274"/>
      <c r="O290" s="274"/>
      <c r="P290" s="274"/>
      <c r="Q290" s="274"/>
    </row>
    <row r="291" spans="1:17" ht="13.5">
      <c r="A291" s="24"/>
      <c r="B291" s="284"/>
      <c r="C291" s="284" t="s">
        <v>91</v>
      </c>
      <c r="D291" s="411"/>
      <c r="E291" s="141"/>
      <c r="F291" s="413"/>
      <c r="G291" s="142"/>
      <c r="H291" s="403">
        <f>(H289+H290)*D291</f>
        <v>0</v>
      </c>
      <c r="I291" s="393">
        <f>SUM(H289:H291)</f>
        <v>0</v>
      </c>
      <c r="J291" s="354"/>
      <c r="K291" s="574"/>
      <c r="L291" s="575"/>
      <c r="M291" s="274"/>
      <c r="N291" s="274"/>
      <c r="O291" s="274"/>
      <c r="P291" s="274"/>
      <c r="Q291" s="274"/>
    </row>
    <row r="292" spans="1:17" ht="13.5">
      <c r="A292" s="24"/>
      <c r="B292" s="279" t="s">
        <v>357</v>
      </c>
      <c r="C292" s="283" t="s">
        <v>94</v>
      </c>
      <c r="D292" s="409"/>
      <c r="E292" s="143"/>
      <c r="F292" s="409"/>
      <c r="G292" s="106"/>
      <c r="H292" s="402">
        <f>IF(F292=0,D292*G292,D292*F292*G292)</f>
        <v>0</v>
      </c>
      <c r="I292" s="391"/>
      <c r="J292" s="493"/>
      <c r="K292" s="581"/>
      <c r="L292" s="578"/>
      <c r="M292" s="307"/>
      <c r="N292" s="274"/>
      <c r="O292" s="274"/>
      <c r="P292" s="274"/>
      <c r="Q292" s="274"/>
    </row>
    <row r="293" spans="1:17" ht="13.5">
      <c r="A293" s="24"/>
      <c r="B293" s="283"/>
      <c r="C293" s="283" t="s">
        <v>93</v>
      </c>
      <c r="D293" s="410"/>
      <c r="E293" s="143"/>
      <c r="F293" s="409"/>
      <c r="G293" s="106"/>
      <c r="H293" s="402">
        <f>D293*H292</f>
        <v>0</v>
      </c>
      <c r="I293" s="391"/>
      <c r="J293" s="493"/>
      <c r="K293" s="574"/>
      <c r="L293" s="575"/>
      <c r="M293" s="274"/>
      <c r="N293" s="274"/>
      <c r="O293" s="274"/>
      <c r="P293" s="274"/>
      <c r="Q293" s="274"/>
    </row>
    <row r="294" spans="1:17" ht="13.5">
      <c r="A294" s="24"/>
      <c r="B294" s="284"/>
      <c r="C294" s="284" t="s">
        <v>91</v>
      </c>
      <c r="D294" s="411"/>
      <c r="E294" s="141"/>
      <c r="F294" s="413"/>
      <c r="G294" s="142"/>
      <c r="H294" s="403">
        <f>(H292+H293)*D294</f>
        <v>0</v>
      </c>
      <c r="I294" s="393">
        <f>SUM(H292:H294)</f>
        <v>0</v>
      </c>
      <c r="J294" s="354"/>
      <c r="K294" s="574"/>
      <c r="L294" s="575"/>
      <c r="M294" s="274"/>
      <c r="N294" s="274"/>
      <c r="O294" s="274"/>
      <c r="P294" s="274"/>
      <c r="Q294" s="274"/>
    </row>
    <row r="295" spans="1:17" ht="13.5">
      <c r="A295" s="24"/>
      <c r="B295" s="279" t="s">
        <v>375</v>
      </c>
      <c r="C295" s="283" t="s">
        <v>94</v>
      </c>
      <c r="D295" s="409"/>
      <c r="E295" s="143"/>
      <c r="F295" s="409"/>
      <c r="G295" s="106"/>
      <c r="H295" s="402">
        <f>IF(F295=0,D295*G295,D295*F295*G295)</f>
        <v>0</v>
      </c>
      <c r="I295" s="391"/>
      <c r="J295" s="493"/>
      <c r="K295" s="574"/>
      <c r="L295" s="575"/>
      <c r="M295" s="307"/>
      <c r="N295" s="274"/>
      <c r="O295" s="274"/>
      <c r="P295" s="274"/>
      <c r="Q295" s="274"/>
    </row>
    <row r="296" spans="1:17" ht="13.5">
      <c r="A296" s="24"/>
      <c r="B296" s="283"/>
      <c r="C296" s="283" t="s">
        <v>93</v>
      </c>
      <c r="D296" s="410"/>
      <c r="E296" s="143"/>
      <c r="F296" s="409"/>
      <c r="G296" s="106"/>
      <c r="H296" s="402">
        <f>D296*H295</f>
        <v>0</v>
      </c>
      <c r="I296" s="391"/>
      <c r="J296" s="493"/>
      <c r="K296" s="574"/>
      <c r="L296" s="575"/>
      <c r="M296" s="307"/>
      <c r="N296" s="274"/>
      <c r="O296" s="274"/>
      <c r="P296" s="274"/>
      <c r="Q296" s="274"/>
    </row>
    <row r="297" spans="1:17" ht="13.5">
      <c r="A297" s="24"/>
      <c r="B297" s="284"/>
      <c r="C297" s="284" t="s">
        <v>91</v>
      </c>
      <c r="D297" s="411"/>
      <c r="E297" s="141"/>
      <c r="F297" s="413"/>
      <c r="G297" s="142"/>
      <c r="H297" s="403">
        <f>(H295+H296)*D297</f>
        <v>0</v>
      </c>
      <c r="I297" s="393">
        <f>SUM(H295:H297)</f>
        <v>0</v>
      </c>
      <c r="J297" s="354"/>
      <c r="K297" s="574"/>
      <c r="L297" s="575"/>
      <c r="M297" s="274"/>
      <c r="N297" s="274"/>
      <c r="O297" s="274"/>
      <c r="P297" s="274"/>
      <c r="Q297" s="274"/>
    </row>
    <row r="298" spans="1:17" ht="13.5">
      <c r="A298" s="24"/>
      <c r="B298" s="279" t="s">
        <v>348</v>
      </c>
      <c r="C298" s="283" t="s">
        <v>94</v>
      </c>
      <c r="D298" s="409"/>
      <c r="E298" s="143"/>
      <c r="F298" s="409"/>
      <c r="G298" s="106"/>
      <c r="H298" s="402">
        <f>IF(F298=0,D298*G298,D298*F298*G298)</f>
        <v>0</v>
      </c>
      <c r="I298" s="391"/>
      <c r="J298" s="493"/>
      <c r="K298" s="574"/>
      <c r="L298" s="575"/>
      <c r="M298" s="274"/>
      <c r="N298" s="274"/>
      <c r="O298" s="274"/>
      <c r="P298" s="274"/>
      <c r="Q298" s="274"/>
    </row>
    <row r="299" spans="1:17" ht="13.5">
      <c r="A299" s="24"/>
      <c r="B299" s="283"/>
      <c r="C299" s="283" t="s">
        <v>93</v>
      </c>
      <c r="D299" s="410"/>
      <c r="E299" s="143"/>
      <c r="F299" s="409"/>
      <c r="G299" s="106"/>
      <c r="H299" s="402">
        <f>D299*H298</f>
        <v>0</v>
      </c>
      <c r="I299" s="391"/>
      <c r="J299" s="493"/>
      <c r="K299" s="574"/>
      <c r="L299" s="575"/>
      <c r="M299" s="274"/>
      <c r="N299" s="274"/>
      <c r="O299" s="274"/>
      <c r="P299" s="274"/>
      <c r="Q299" s="274"/>
    </row>
    <row r="300" spans="1:17" ht="13.5">
      <c r="A300" s="24"/>
      <c r="B300" s="284"/>
      <c r="C300" s="284" t="s">
        <v>91</v>
      </c>
      <c r="D300" s="411"/>
      <c r="E300" s="141"/>
      <c r="F300" s="413"/>
      <c r="G300" s="142"/>
      <c r="H300" s="403">
        <f>(H298+H299)*D300</f>
        <v>0</v>
      </c>
      <c r="I300" s="393">
        <f>SUM(H298:H300)</f>
        <v>0</v>
      </c>
      <c r="J300" s="354"/>
      <c r="K300" s="574"/>
      <c r="L300" s="575"/>
      <c r="M300" s="274"/>
      <c r="N300" s="274"/>
      <c r="O300" s="274"/>
      <c r="P300" s="274"/>
      <c r="Q300" s="274"/>
    </row>
    <row r="301" spans="1:17" ht="13.5">
      <c r="A301" s="24"/>
      <c r="B301" s="279" t="s">
        <v>349</v>
      </c>
      <c r="C301" s="283" t="s">
        <v>94</v>
      </c>
      <c r="D301" s="409"/>
      <c r="E301" s="143"/>
      <c r="F301" s="409"/>
      <c r="G301" s="106"/>
      <c r="H301" s="402">
        <f>IF(F301=0,D301*G301,D301*F301*G301)</f>
        <v>0</v>
      </c>
      <c r="I301" s="391"/>
      <c r="J301" s="493"/>
      <c r="K301" s="581"/>
      <c r="L301" s="578"/>
      <c r="M301" s="274"/>
      <c r="N301" s="274"/>
      <c r="O301" s="274"/>
      <c r="P301" s="274"/>
      <c r="Q301" s="274"/>
    </row>
    <row r="302" spans="1:17" ht="13.5">
      <c r="A302" s="24"/>
      <c r="B302" s="283"/>
      <c r="C302" s="283" t="s">
        <v>93</v>
      </c>
      <c r="D302" s="410"/>
      <c r="E302" s="143"/>
      <c r="F302" s="409"/>
      <c r="G302" s="106"/>
      <c r="H302" s="402">
        <f>D302*H301</f>
        <v>0</v>
      </c>
      <c r="I302" s="391"/>
      <c r="J302" s="493"/>
      <c r="K302" s="574"/>
      <c r="L302" s="575"/>
      <c r="M302" s="274"/>
      <c r="N302" s="274"/>
      <c r="O302" s="274"/>
      <c r="P302" s="274"/>
      <c r="Q302" s="274"/>
    </row>
    <row r="303" spans="1:17" ht="13.5">
      <c r="A303" s="24"/>
      <c r="B303" s="284"/>
      <c r="C303" s="284" t="s">
        <v>91</v>
      </c>
      <c r="D303" s="411"/>
      <c r="E303" s="141"/>
      <c r="F303" s="413"/>
      <c r="G303" s="142"/>
      <c r="H303" s="403">
        <f>(H301+H302)*D303</f>
        <v>0</v>
      </c>
      <c r="I303" s="393">
        <f>SUM(H301:H303)</f>
        <v>0</v>
      </c>
      <c r="J303" s="354"/>
      <c r="K303" s="574"/>
      <c r="L303" s="575"/>
      <c r="M303" s="274"/>
      <c r="N303" s="274"/>
      <c r="O303" s="274"/>
      <c r="P303" s="274"/>
      <c r="Q303" s="274"/>
    </row>
    <row r="304" spans="1:17" ht="13.5">
      <c r="A304" s="24"/>
      <c r="B304" s="279" t="s">
        <v>368</v>
      </c>
      <c r="C304" s="283" t="s">
        <v>94</v>
      </c>
      <c r="D304" s="409"/>
      <c r="E304" s="143"/>
      <c r="F304" s="409"/>
      <c r="G304" s="106"/>
      <c r="H304" s="402">
        <f>IF(F304=0,D304*G304,D304*F304*G304)</f>
        <v>0</v>
      </c>
      <c r="I304" s="391"/>
      <c r="J304" s="493"/>
      <c r="K304" s="581"/>
      <c r="L304" s="578"/>
      <c r="M304" s="274"/>
      <c r="N304" s="274"/>
      <c r="O304" s="274"/>
      <c r="P304" s="274"/>
      <c r="Q304" s="274"/>
    </row>
    <row r="305" spans="1:17" ht="13.5">
      <c r="A305" s="24"/>
      <c r="B305" s="283"/>
      <c r="C305" s="283" t="s">
        <v>93</v>
      </c>
      <c r="D305" s="410"/>
      <c r="E305" s="143"/>
      <c r="F305" s="409"/>
      <c r="G305" s="106"/>
      <c r="H305" s="402">
        <f>D305*H304</f>
        <v>0</v>
      </c>
      <c r="I305" s="391"/>
      <c r="J305" s="493"/>
      <c r="K305" s="574"/>
      <c r="L305" s="575"/>
      <c r="M305" s="274"/>
      <c r="N305" s="274"/>
      <c r="O305" s="274"/>
      <c r="P305" s="274"/>
      <c r="Q305" s="274"/>
    </row>
    <row r="306" spans="1:17" ht="13.5">
      <c r="A306" s="24"/>
      <c r="B306" s="284"/>
      <c r="C306" s="284" t="s">
        <v>91</v>
      </c>
      <c r="D306" s="411"/>
      <c r="E306" s="141"/>
      <c r="F306" s="413"/>
      <c r="G306" s="142"/>
      <c r="H306" s="403">
        <f>(H304+H305)*D306</f>
        <v>0</v>
      </c>
      <c r="I306" s="393">
        <f>SUM(H304:H306)</f>
        <v>0</v>
      </c>
      <c r="J306" s="354"/>
      <c r="K306" s="574"/>
      <c r="L306" s="575"/>
      <c r="M306" s="274"/>
      <c r="N306" s="274"/>
      <c r="O306" s="274"/>
      <c r="P306" s="274"/>
      <c r="Q306" s="274"/>
    </row>
    <row r="307" spans="1:17" ht="13.5">
      <c r="A307" s="24"/>
      <c r="B307" s="279" t="s">
        <v>350</v>
      </c>
      <c r="C307" s="283" t="s">
        <v>94</v>
      </c>
      <c r="D307" s="384"/>
      <c r="E307" s="95"/>
      <c r="F307" s="384"/>
      <c r="G307" s="94"/>
      <c r="H307" s="402">
        <f>IF(F307=0,D307*G307,D307*F307*G307)</f>
        <v>0</v>
      </c>
      <c r="I307" s="394"/>
      <c r="J307" s="354"/>
      <c r="K307" s="581"/>
      <c r="L307" s="578"/>
      <c r="M307" s="274"/>
      <c r="N307" s="274"/>
      <c r="O307" s="274"/>
      <c r="P307" s="274"/>
      <c r="Q307" s="274"/>
    </row>
    <row r="308" spans="1:17" ht="13.5">
      <c r="A308" s="24"/>
      <c r="B308" s="279"/>
      <c r="C308" s="283" t="s">
        <v>93</v>
      </c>
      <c r="D308" s="410"/>
      <c r="E308" s="143"/>
      <c r="F308" s="409"/>
      <c r="G308" s="106"/>
      <c r="H308" s="402">
        <f>D308*H307</f>
        <v>0</v>
      </c>
      <c r="I308" s="391"/>
      <c r="J308" s="493"/>
      <c r="K308" s="224"/>
      <c r="L308" s="225"/>
      <c r="M308" s="274"/>
      <c r="N308" s="274"/>
      <c r="O308" s="274"/>
      <c r="P308" s="274"/>
      <c r="Q308" s="274"/>
    </row>
    <row r="309" spans="1:17" ht="14.25" thickBot="1">
      <c r="A309" s="24"/>
      <c r="B309" s="290"/>
      <c r="C309" s="455" t="s">
        <v>91</v>
      </c>
      <c r="D309" s="411"/>
      <c r="E309" s="148"/>
      <c r="F309" s="440"/>
      <c r="G309" s="149"/>
      <c r="H309" s="438">
        <f>(H307+H308)*D309</f>
        <v>0</v>
      </c>
      <c r="I309" s="439">
        <f>SUM(H307:H309)</f>
        <v>0</v>
      </c>
      <c r="J309" s="506">
        <f>SUM(I259:I309)</f>
        <v>0</v>
      </c>
      <c r="K309" s="574"/>
      <c r="L309" s="575"/>
      <c r="M309" s="274"/>
      <c r="N309" s="274"/>
      <c r="O309" s="274"/>
      <c r="P309" s="274"/>
      <c r="Q309" s="274"/>
    </row>
    <row r="310" spans="1:17" ht="14.25" thickTop="1">
      <c r="A310" s="25"/>
      <c r="B310" s="278" t="s">
        <v>152</v>
      </c>
      <c r="C310" s="278"/>
      <c r="D310" s="444"/>
      <c r="E310" s="444"/>
      <c r="F310" s="444"/>
      <c r="G310" s="445"/>
      <c r="H310" s="446"/>
      <c r="I310" s="447"/>
      <c r="J310" s="228"/>
      <c r="K310" s="581"/>
      <c r="L310" s="578"/>
      <c r="M310" s="274"/>
      <c r="N310" s="274"/>
      <c r="O310" s="274"/>
      <c r="P310" s="274"/>
      <c r="Q310" s="274"/>
    </row>
    <row r="311" spans="1:17" ht="13.5">
      <c r="A311" s="24"/>
      <c r="B311" s="279" t="s">
        <v>381</v>
      </c>
      <c r="C311" s="283" t="s">
        <v>94</v>
      </c>
      <c r="D311" s="409"/>
      <c r="E311" s="143"/>
      <c r="F311" s="409"/>
      <c r="G311" s="106"/>
      <c r="H311" s="402">
        <f>IF(F311=0,D311*G311,D311*F311*G311)</f>
        <v>0</v>
      </c>
      <c r="I311" s="391"/>
      <c r="J311" s="493"/>
      <c r="K311" s="581"/>
      <c r="L311" s="578"/>
      <c r="M311" s="274"/>
      <c r="N311" s="274"/>
      <c r="O311" s="274"/>
      <c r="P311" s="274"/>
      <c r="Q311" s="274"/>
    </row>
    <row r="312" spans="1:17" ht="13.5">
      <c r="A312" s="24"/>
      <c r="B312" s="283"/>
      <c r="C312" s="283" t="s">
        <v>93</v>
      </c>
      <c r="D312" s="410"/>
      <c r="E312" s="143"/>
      <c r="F312" s="409"/>
      <c r="G312" s="106"/>
      <c r="H312" s="402">
        <f>D312*H311</f>
        <v>0</v>
      </c>
      <c r="I312" s="391"/>
      <c r="J312" s="493"/>
      <c r="K312" s="574"/>
      <c r="L312" s="575"/>
      <c r="M312" s="274"/>
      <c r="N312" s="274"/>
      <c r="O312" s="274"/>
      <c r="P312" s="274"/>
      <c r="Q312" s="274"/>
    </row>
    <row r="313" spans="1:17" ht="13.5">
      <c r="A313" s="24"/>
      <c r="B313" s="284"/>
      <c r="C313" s="284" t="s">
        <v>91</v>
      </c>
      <c r="D313" s="411"/>
      <c r="E313" s="141"/>
      <c r="F313" s="413"/>
      <c r="G313" s="142"/>
      <c r="H313" s="403">
        <f>(H311+H312)*D313</f>
        <v>0</v>
      </c>
      <c r="I313" s="393">
        <f>SUM(H311:H313)</f>
        <v>0</v>
      </c>
      <c r="J313" s="354"/>
      <c r="K313" s="574"/>
      <c r="L313" s="575"/>
      <c r="M313" s="274"/>
      <c r="N313" s="274"/>
      <c r="O313" s="274"/>
      <c r="P313" s="274"/>
      <c r="Q313" s="274"/>
    </row>
    <row r="314" spans="1:17" ht="13.5">
      <c r="A314" s="24"/>
      <c r="B314" s="279" t="s">
        <v>382</v>
      </c>
      <c r="C314" s="283" t="s">
        <v>94</v>
      </c>
      <c r="D314" s="409"/>
      <c r="E314" s="143"/>
      <c r="F314" s="409"/>
      <c r="G314" s="106"/>
      <c r="H314" s="402">
        <f>IF(F314=0,D314*G314,D314*F314*G314)</f>
        <v>0</v>
      </c>
      <c r="I314" s="391"/>
      <c r="J314" s="493"/>
      <c r="K314" s="581"/>
      <c r="L314" s="578"/>
      <c r="M314" s="274"/>
      <c r="N314" s="274"/>
      <c r="O314" s="274"/>
      <c r="P314" s="274"/>
      <c r="Q314" s="274"/>
    </row>
    <row r="315" spans="1:17" ht="13.5">
      <c r="A315" s="24"/>
      <c r="B315" s="283"/>
      <c r="C315" s="283" t="s">
        <v>93</v>
      </c>
      <c r="D315" s="410"/>
      <c r="E315" s="143"/>
      <c r="F315" s="409"/>
      <c r="G315" s="106"/>
      <c r="H315" s="402">
        <f>D315*H314</f>
        <v>0</v>
      </c>
      <c r="I315" s="391"/>
      <c r="J315" s="493"/>
      <c r="K315" s="574"/>
      <c r="L315" s="575"/>
      <c r="M315" s="274"/>
      <c r="N315" s="274"/>
      <c r="O315" s="274"/>
      <c r="P315" s="274"/>
      <c r="Q315" s="274"/>
    </row>
    <row r="316" spans="1:17" ht="13.5">
      <c r="A316" s="24"/>
      <c r="B316" s="284"/>
      <c r="C316" s="284" t="s">
        <v>91</v>
      </c>
      <c r="D316" s="411"/>
      <c r="E316" s="141"/>
      <c r="F316" s="413"/>
      <c r="G316" s="142"/>
      <c r="H316" s="403">
        <f>(H314+H315)*D316</f>
        <v>0</v>
      </c>
      <c r="I316" s="393">
        <f>SUM(H314:H316)</f>
        <v>0</v>
      </c>
      <c r="J316" s="354"/>
      <c r="K316" s="574"/>
      <c r="L316" s="575"/>
      <c r="M316" s="274"/>
      <c r="N316" s="274"/>
      <c r="O316" s="274"/>
      <c r="P316" s="274"/>
      <c r="Q316" s="274"/>
    </row>
    <row r="317" spans="1:17" ht="13.5">
      <c r="A317" s="24"/>
      <c r="B317" s="279" t="s">
        <v>154</v>
      </c>
      <c r="C317" s="283" t="s">
        <v>94</v>
      </c>
      <c r="D317" s="409"/>
      <c r="E317" s="143"/>
      <c r="F317" s="409"/>
      <c r="G317" s="106"/>
      <c r="H317" s="402">
        <f>IF(F317=0,D317*G317,D317*F317*G317)</f>
        <v>0</v>
      </c>
      <c r="I317" s="391"/>
      <c r="J317" s="493"/>
      <c r="K317" s="581"/>
      <c r="L317" s="578"/>
      <c r="M317" s="274"/>
      <c r="N317" s="274"/>
      <c r="O317" s="274"/>
      <c r="P317" s="274"/>
      <c r="Q317" s="274"/>
    </row>
    <row r="318" spans="1:17" ht="13.5">
      <c r="A318" s="24"/>
      <c r="B318" s="283"/>
      <c r="C318" s="283" t="s">
        <v>93</v>
      </c>
      <c r="D318" s="410"/>
      <c r="E318" s="143"/>
      <c r="F318" s="409"/>
      <c r="G318" s="106"/>
      <c r="H318" s="402">
        <f>D318*H317</f>
        <v>0</v>
      </c>
      <c r="I318" s="391"/>
      <c r="J318" s="493"/>
      <c r="K318" s="574"/>
      <c r="L318" s="575"/>
      <c r="M318" s="274"/>
      <c r="N318" s="274"/>
      <c r="O318" s="274"/>
      <c r="P318" s="274"/>
      <c r="Q318" s="274"/>
    </row>
    <row r="319" spans="1:17" ht="13.5">
      <c r="A319" s="24"/>
      <c r="B319" s="284"/>
      <c r="C319" s="284" t="s">
        <v>91</v>
      </c>
      <c r="D319" s="411"/>
      <c r="E319" s="141"/>
      <c r="F319" s="413"/>
      <c r="G319" s="142"/>
      <c r="H319" s="403">
        <f>(H317+H318)*D319</f>
        <v>0</v>
      </c>
      <c r="I319" s="393">
        <f>SUM(H317:H319)</f>
        <v>0</v>
      </c>
      <c r="J319" s="354"/>
      <c r="K319" s="574"/>
      <c r="L319" s="575"/>
      <c r="M319" s="274"/>
      <c r="N319" s="274"/>
      <c r="O319" s="274"/>
      <c r="P319" s="274"/>
      <c r="Q319" s="274"/>
    </row>
    <row r="320" spans="1:17" ht="13.5">
      <c r="A320" s="24"/>
      <c r="B320" s="279" t="s">
        <v>155</v>
      </c>
      <c r="C320" s="283" t="s">
        <v>94</v>
      </c>
      <c r="D320" s="409"/>
      <c r="E320" s="143"/>
      <c r="F320" s="409"/>
      <c r="G320" s="106"/>
      <c r="H320" s="402">
        <f>IF(F320=0,D320*G320,D320*F320*G320)</f>
        <v>0</v>
      </c>
      <c r="I320" s="391"/>
      <c r="J320" s="493"/>
      <c r="K320" s="581"/>
      <c r="L320" s="578"/>
      <c r="M320" s="274"/>
      <c r="N320" s="274"/>
      <c r="O320" s="274"/>
      <c r="P320" s="274"/>
      <c r="Q320" s="274"/>
    </row>
    <row r="321" spans="1:17" ht="13.5">
      <c r="A321" s="24"/>
      <c r="B321" s="283"/>
      <c r="C321" s="283" t="s">
        <v>93</v>
      </c>
      <c r="D321" s="410"/>
      <c r="E321" s="143"/>
      <c r="F321" s="409"/>
      <c r="G321" s="106"/>
      <c r="H321" s="402">
        <f>D321*H320</f>
        <v>0</v>
      </c>
      <c r="I321" s="391"/>
      <c r="J321" s="493"/>
      <c r="K321" s="574"/>
      <c r="L321" s="575"/>
      <c r="M321" s="274"/>
      <c r="N321" s="274"/>
      <c r="O321" s="274"/>
      <c r="P321" s="274"/>
      <c r="Q321" s="274"/>
    </row>
    <row r="322" spans="1:17" ht="13.5">
      <c r="A322" s="24"/>
      <c r="B322" s="284"/>
      <c r="C322" s="284" t="s">
        <v>91</v>
      </c>
      <c r="D322" s="411"/>
      <c r="E322" s="141"/>
      <c r="F322" s="413"/>
      <c r="G322" s="142"/>
      <c r="H322" s="403">
        <f>(H320+H321)*D322</f>
        <v>0</v>
      </c>
      <c r="I322" s="393">
        <f>SUM(H320:H322)</f>
        <v>0</v>
      </c>
      <c r="J322" s="354"/>
      <c r="K322" s="574"/>
      <c r="L322" s="575"/>
      <c r="M322" s="274"/>
      <c r="N322" s="274"/>
      <c r="O322" s="274"/>
      <c r="P322" s="274"/>
      <c r="Q322" s="274"/>
    </row>
    <row r="323" spans="1:17" ht="13.5">
      <c r="A323" s="24"/>
      <c r="B323" s="279" t="s">
        <v>157</v>
      </c>
      <c r="C323" s="283" t="s">
        <v>94</v>
      </c>
      <c r="D323" s="409"/>
      <c r="E323" s="143"/>
      <c r="F323" s="409"/>
      <c r="G323" s="106"/>
      <c r="H323" s="402">
        <f>IF(F323=0,D323*G323,D323*F323*G323)</f>
        <v>0</v>
      </c>
      <c r="I323" s="391"/>
      <c r="J323" s="493"/>
      <c r="K323" s="581"/>
      <c r="L323" s="578"/>
      <c r="M323" s="274"/>
      <c r="N323" s="274"/>
      <c r="O323" s="274"/>
      <c r="P323" s="274"/>
      <c r="Q323" s="274"/>
    </row>
    <row r="324" spans="1:17" ht="13.5">
      <c r="A324" s="24"/>
      <c r="B324" s="283"/>
      <c r="C324" s="283" t="s">
        <v>93</v>
      </c>
      <c r="D324" s="410"/>
      <c r="E324" s="143"/>
      <c r="F324" s="409"/>
      <c r="G324" s="106"/>
      <c r="H324" s="402">
        <f>D324*H323</f>
        <v>0</v>
      </c>
      <c r="I324" s="391"/>
      <c r="J324" s="493"/>
      <c r="K324" s="574"/>
      <c r="L324" s="575"/>
      <c r="M324" s="274"/>
      <c r="N324" s="274"/>
      <c r="O324" s="274"/>
      <c r="P324" s="274"/>
      <c r="Q324" s="274"/>
    </row>
    <row r="325" spans="1:17" ht="13.5">
      <c r="A325" s="24"/>
      <c r="B325" s="284"/>
      <c r="C325" s="284" t="s">
        <v>91</v>
      </c>
      <c r="D325" s="411"/>
      <c r="E325" s="141"/>
      <c r="F325" s="413"/>
      <c r="G325" s="142"/>
      <c r="H325" s="403">
        <f>(H323+H324)*D325</f>
        <v>0</v>
      </c>
      <c r="I325" s="393">
        <f>SUM(H323:H325)</f>
        <v>0</v>
      </c>
      <c r="J325" s="354"/>
      <c r="K325" s="574"/>
      <c r="L325" s="575"/>
      <c r="M325" s="274"/>
      <c r="N325" s="274"/>
      <c r="O325" s="274"/>
      <c r="P325" s="274"/>
      <c r="Q325" s="274"/>
    </row>
    <row r="326" spans="1:17" ht="13.5">
      <c r="A326" s="24"/>
      <c r="B326" s="279" t="s">
        <v>156</v>
      </c>
      <c r="C326" s="283" t="s">
        <v>94</v>
      </c>
      <c r="D326" s="409"/>
      <c r="E326" s="143"/>
      <c r="F326" s="409"/>
      <c r="G326" s="106"/>
      <c r="H326" s="402">
        <f>IF(F326=0,D326*G326,D326*F326*G326)</f>
        <v>0</v>
      </c>
      <c r="I326" s="391"/>
      <c r="J326" s="493"/>
      <c r="K326" s="581"/>
      <c r="L326" s="578"/>
      <c r="M326" s="274"/>
      <c r="N326" s="274"/>
      <c r="O326" s="274"/>
      <c r="P326" s="274"/>
      <c r="Q326" s="274"/>
    </row>
    <row r="327" spans="1:17" ht="13.5">
      <c r="A327" s="24"/>
      <c r="B327" s="283"/>
      <c r="C327" s="283" t="s">
        <v>93</v>
      </c>
      <c r="D327" s="410"/>
      <c r="E327" s="143"/>
      <c r="F327" s="409"/>
      <c r="G327" s="106"/>
      <c r="H327" s="402">
        <f>D327*H326</f>
        <v>0</v>
      </c>
      <c r="I327" s="391"/>
      <c r="J327" s="493"/>
      <c r="K327" s="574"/>
      <c r="L327" s="575"/>
      <c r="M327" s="274"/>
      <c r="N327" s="274"/>
      <c r="O327" s="274"/>
      <c r="P327" s="274"/>
      <c r="Q327" s="274"/>
    </row>
    <row r="328" spans="1:17" ht="13.5">
      <c r="A328" s="24"/>
      <c r="B328" s="284"/>
      <c r="C328" s="284" t="s">
        <v>91</v>
      </c>
      <c r="D328" s="411"/>
      <c r="E328" s="141"/>
      <c r="F328" s="413"/>
      <c r="G328" s="142"/>
      <c r="H328" s="403">
        <f>(H326+H327)*D328</f>
        <v>0</v>
      </c>
      <c r="I328" s="393">
        <f>SUM(H326:H328)</f>
        <v>0</v>
      </c>
      <c r="J328" s="354"/>
      <c r="K328" s="574"/>
      <c r="L328" s="575"/>
      <c r="M328" s="274"/>
      <c r="N328" s="274"/>
      <c r="O328" s="274"/>
      <c r="P328" s="274"/>
      <c r="Q328" s="274"/>
    </row>
    <row r="329" spans="1:17" ht="13.5">
      <c r="A329" s="24"/>
      <c r="B329" s="279" t="s">
        <v>88</v>
      </c>
      <c r="C329" s="283" t="s">
        <v>94</v>
      </c>
      <c r="D329" s="384"/>
      <c r="E329" s="95"/>
      <c r="F329" s="384"/>
      <c r="G329" s="94"/>
      <c r="H329" s="402">
        <f>IF(F329=0,D329*G329,D329*F329*G329)</f>
        <v>0</v>
      </c>
      <c r="I329" s="394"/>
      <c r="J329" s="354"/>
      <c r="K329" s="581"/>
      <c r="L329" s="578"/>
      <c r="M329" s="274"/>
      <c r="N329" s="274"/>
      <c r="O329" s="274"/>
      <c r="P329" s="274"/>
      <c r="Q329" s="274"/>
    </row>
    <row r="330" spans="1:17" ht="13.5">
      <c r="A330" s="24"/>
      <c r="B330" s="279"/>
      <c r="C330" s="283" t="s">
        <v>93</v>
      </c>
      <c r="D330" s="410"/>
      <c r="E330" s="143"/>
      <c r="F330" s="409"/>
      <c r="G330" s="106"/>
      <c r="H330" s="402">
        <f>D330*H329</f>
        <v>0</v>
      </c>
      <c r="I330" s="391"/>
      <c r="J330" s="493"/>
      <c r="K330" s="224"/>
      <c r="L330" s="225"/>
      <c r="M330" s="274"/>
      <c r="N330" s="274"/>
      <c r="O330" s="274"/>
      <c r="P330" s="274"/>
      <c r="Q330" s="274"/>
    </row>
    <row r="331" spans="1:17" ht="14.25" thickBot="1">
      <c r="A331" s="24"/>
      <c r="B331" s="290"/>
      <c r="C331" s="455" t="s">
        <v>91</v>
      </c>
      <c r="D331" s="411"/>
      <c r="E331" s="148"/>
      <c r="F331" s="440"/>
      <c r="G331" s="149"/>
      <c r="H331" s="438">
        <f>(H329+H330)*D331</f>
        <v>0</v>
      </c>
      <c r="I331" s="439">
        <f>SUM(H329:H331)</f>
        <v>0</v>
      </c>
      <c r="J331" s="506">
        <f>SUM(I311:I331)</f>
        <v>0</v>
      </c>
      <c r="K331" s="574"/>
      <c r="L331" s="575"/>
      <c r="M331" s="274"/>
      <c r="N331" s="274"/>
      <c r="O331" s="274"/>
      <c r="P331" s="274"/>
      <c r="Q331" s="274"/>
    </row>
    <row r="332" spans="1:17" ht="14.25" thickTop="1">
      <c r="A332" s="25"/>
      <c r="B332" s="278" t="s">
        <v>160</v>
      </c>
      <c r="C332" s="278"/>
      <c r="D332" s="444"/>
      <c r="E332" s="444"/>
      <c r="F332" s="444"/>
      <c r="G332" s="445"/>
      <c r="H332" s="446"/>
      <c r="I332" s="447"/>
      <c r="J332" s="228"/>
      <c r="K332" s="581"/>
      <c r="L332" s="578"/>
      <c r="M332" s="274"/>
      <c r="N332" s="274"/>
      <c r="O332" s="274"/>
      <c r="P332" s="274"/>
      <c r="Q332" s="274"/>
    </row>
    <row r="333" spans="1:17" ht="13.5">
      <c r="A333" s="24"/>
      <c r="B333" s="279" t="s">
        <v>133</v>
      </c>
      <c r="C333" s="283" t="s">
        <v>94</v>
      </c>
      <c r="D333" s="409"/>
      <c r="E333" s="409"/>
      <c r="F333" s="408"/>
      <c r="G333" s="420"/>
      <c r="H333" s="414">
        <f>IF(F333=0,D333*G333,D333*F333*G333)</f>
        <v>0</v>
      </c>
      <c r="I333" s="391"/>
      <c r="J333" s="493"/>
      <c r="K333" s="581"/>
      <c r="L333" s="578"/>
      <c r="M333" s="274"/>
      <c r="N333" s="274"/>
      <c r="O333" s="274"/>
      <c r="P333" s="274"/>
      <c r="Q333" s="274"/>
    </row>
    <row r="334" spans="1:17" ht="13.5">
      <c r="A334" s="24"/>
      <c r="B334" s="283"/>
      <c r="C334" s="283" t="s">
        <v>93</v>
      </c>
      <c r="D334" s="410"/>
      <c r="E334" s="409"/>
      <c r="F334" s="408"/>
      <c r="G334" s="420"/>
      <c r="H334" s="414">
        <f>D334*H333</f>
        <v>0</v>
      </c>
      <c r="I334" s="391"/>
      <c r="J334" s="493"/>
      <c r="K334" s="574"/>
      <c r="L334" s="575"/>
      <c r="M334" s="274"/>
      <c r="N334" s="274"/>
      <c r="O334" s="274"/>
      <c r="P334" s="274"/>
      <c r="Q334" s="274"/>
    </row>
    <row r="335" spans="1:17" ht="13.5">
      <c r="A335" s="24"/>
      <c r="B335" s="284"/>
      <c r="C335" s="284" t="s">
        <v>91</v>
      </c>
      <c r="D335" s="411"/>
      <c r="E335" s="451"/>
      <c r="F335" s="441"/>
      <c r="G335" s="419"/>
      <c r="H335" s="415">
        <f>(H333+H334)*D335</f>
        <v>0</v>
      </c>
      <c r="I335" s="393">
        <f>SUM(H333:H335)</f>
        <v>0</v>
      </c>
      <c r="J335" s="354"/>
      <c r="K335" s="574"/>
      <c r="L335" s="575"/>
      <c r="M335" s="274"/>
      <c r="N335" s="274"/>
      <c r="O335" s="274"/>
      <c r="P335" s="274"/>
      <c r="Q335" s="274"/>
    </row>
    <row r="336" spans="1:17" ht="13.5">
      <c r="A336" s="24"/>
      <c r="B336" s="279" t="s">
        <v>161</v>
      </c>
      <c r="C336" s="283" t="s">
        <v>94</v>
      </c>
      <c r="D336" s="409"/>
      <c r="E336" s="409"/>
      <c r="F336" s="408"/>
      <c r="G336" s="420"/>
      <c r="H336" s="414">
        <f>IF(F336=0,D336*G336,D336*F336*G336)</f>
        <v>0</v>
      </c>
      <c r="I336" s="391"/>
      <c r="J336" s="493"/>
      <c r="K336" s="581"/>
      <c r="L336" s="578"/>
      <c r="M336" s="274"/>
      <c r="N336" s="274"/>
      <c r="O336" s="274"/>
      <c r="P336" s="274"/>
      <c r="Q336" s="274"/>
    </row>
    <row r="337" spans="1:17" ht="13.5">
      <c r="A337" s="24"/>
      <c r="B337" s="283"/>
      <c r="C337" s="283" t="s">
        <v>93</v>
      </c>
      <c r="D337" s="410"/>
      <c r="E337" s="409"/>
      <c r="F337" s="408"/>
      <c r="G337" s="420"/>
      <c r="H337" s="414">
        <f>D337*H336</f>
        <v>0</v>
      </c>
      <c r="I337" s="394"/>
      <c r="J337" s="354"/>
      <c r="K337" s="574"/>
      <c r="L337" s="575"/>
      <c r="M337" s="274"/>
      <c r="N337" s="274"/>
      <c r="O337" s="274"/>
      <c r="P337" s="274"/>
      <c r="Q337" s="274"/>
    </row>
    <row r="338" spans="1:17" ht="13.5">
      <c r="A338" s="24"/>
      <c r="B338" s="284"/>
      <c r="C338" s="284" t="s">
        <v>91</v>
      </c>
      <c r="D338" s="411"/>
      <c r="E338" s="451"/>
      <c r="F338" s="441"/>
      <c r="G338" s="419"/>
      <c r="H338" s="415">
        <f>(H336+H337)*D338</f>
        <v>0</v>
      </c>
      <c r="I338" s="393">
        <f>SUM(H336:H338)</f>
        <v>0</v>
      </c>
      <c r="J338" s="354"/>
      <c r="K338" s="574"/>
      <c r="L338" s="575"/>
      <c r="M338" s="274"/>
      <c r="N338" s="274"/>
      <c r="O338" s="274"/>
      <c r="P338" s="274"/>
      <c r="Q338" s="274"/>
    </row>
    <row r="339" spans="1:17" ht="13.5">
      <c r="A339" s="24"/>
      <c r="B339" s="279" t="s">
        <v>162</v>
      </c>
      <c r="C339" s="283" t="s">
        <v>94</v>
      </c>
      <c r="D339" s="409"/>
      <c r="E339" s="409"/>
      <c r="F339" s="408"/>
      <c r="G339" s="420"/>
      <c r="H339" s="414">
        <f>IF(F339=0,D339*G339,D339*F339*G339)</f>
        <v>0</v>
      </c>
      <c r="I339" s="391"/>
      <c r="J339" s="493"/>
      <c r="K339" s="581"/>
      <c r="L339" s="578"/>
      <c r="M339" s="274"/>
      <c r="N339" s="274"/>
      <c r="O339" s="274"/>
      <c r="P339" s="274"/>
      <c r="Q339" s="274"/>
    </row>
    <row r="340" spans="1:17" ht="13.5">
      <c r="A340" s="24"/>
      <c r="B340" s="283"/>
      <c r="C340" s="283" t="s">
        <v>93</v>
      </c>
      <c r="D340" s="410"/>
      <c r="E340" s="409"/>
      <c r="F340" s="408"/>
      <c r="G340" s="420"/>
      <c r="H340" s="414">
        <f>D340*H339</f>
        <v>0</v>
      </c>
      <c r="I340" s="391"/>
      <c r="J340" s="493"/>
      <c r="K340" s="574"/>
      <c r="L340" s="575"/>
      <c r="M340" s="274"/>
      <c r="N340" s="274"/>
      <c r="O340" s="274"/>
      <c r="P340" s="274"/>
      <c r="Q340" s="274"/>
    </row>
    <row r="341" spans="1:17" ht="13.5">
      <c r="A341" s="24"/>
      <c r="B341" s="284"/>
      <c r="C341" s="284" t="s">
        <v>91</v>
      </c>
      <c r="D341" s="411"/>
      <c r="E341" s="451"/>
      <c r="F341" s="441"/>
      <c r="G341" s="419"/>
      <c r="H341" s="415">
        <f>(H339+H340)*D341</f>
        <v>0</v>
      </c>
      <c r="I341" s="393">
        <f>SUM(H339:H341)</f>
        <v>0</v>
      </c>
      <c r="J341" s="354"/>
      <c r="K341" s="574"/>
      <c r="L341" s="575"/>
      <c r="M341" s="274"/>
      <c r="N341" s="274"/>
      <c r="O341" s="274"/>
      <c r="P341" s="274"/>
      <c r="Q341" s="274"/>
    </row>
    <row r="342" spans="1:17" ht="13.5">
      <c r="A342" s="24"/>
      <c r="B342" s="279" t="s">
        <v>88</v>
      </c>
      <c r="C342" s="283" t="s">
        <v>94</v>
      </c>
      <c r="D342" s="384"/>
      <c r="E342" s="384"/>
      <c r="F342" s="387"/>
      <c r="G342" s="431"/>
      <c r="H342" s="414">
        <f>IF(F342=0,D342*G342,D342*F342*G342)</f>
        <v>0</v>
      </c>
      <c r="I342" s="394"/>
      <c r="J342" s="354"/>
      <c r="K342" s="224"/>
      <c r="L342" s="578"/>
      <c r="M342" s="274"/>
      <c r="N342" s="274"/>
      <c r="O342" s="274"/>
      <c r="P342" s="274"/>
      <c r="Q342" s="274"/>
    </row>
    <row r="343" spans="1:17" ht="13.5">
      <c r="A343" s="24"/>
      <c r="B343" s="279"/>
      <c r="C343" s="283" t="s">
        <v>93</v>
      </c>
      <c r="D343" s="410"/>
      <c r="E343" s="409"/>
      <c r="F343" s="408"/>
      <c r="G343" s="420"/>
      <c r="H343" s="414">
        <f>D343*H342</f>
        <v>0</v>
      </c>
      <c r="I343" s="391"/>
      <c r="J343" s="493"/>
      <c r="K343" s="224"/>
      <c r="L343" s="225"/>
      <c r="M343" s="274"/>
      <c r="N343" s="274"/>
      <c r="O343" s="274"/>
      <c r="P343" s="274"/>
      <c r="Q343" s="274"/>
    </row>
    <row r="344" spans="1:17" ht="14.25" thickBot="1">
      <c r="A344" s="24"/>
      <c r="B344" s="290"/>
      <c r="C344" s="455" t="s">
        <v>91</v>
      </c>
      <c r="D344" s="411"/>
      <c r="E344" s="452"/>
      <c r="F344" s="442"/>
      <c r="G344" s="450"/>
      <c r="H344" s="436">
        <f>(H342+H343)*D344</f>
        <v>0</v>
      </c>
      <c r="I344" s="439">
        <f>SUM(H342:H344)</f>
        <v>0</v>
      </c>
      <c r="J344" s="506">
        <f>SUM(I333:I344)</f>
        <v>0</v>
      </c>
      <c r="K344" s="574"/>
      <c r="L344" s="575"/>
      <c r="M344" s="274"/>
      <c r="N344" s="274"/>
      <c r="O344" s="274"/>
      <c r="P344" s="274"/>
      <c r="Q344" s="274"/>
    </row>
    <row r="345" spans="1:17" ht="14.25" thickTop="1">
      <c r="A345" s="25"/>
      <c r="B345" s="278" t="s">
        <v>163</v>
      </c>
      <c r="C345" s="278"/>
      <c r="D345" s="444"/>
      <c r="E345" s="444"/>
      <c r="F345" s="444"/>
      <c r="G345" s="445"/>
      <c r="H345" s="446"/>
      <c r="I345" s="447"/>
      <c r="J345" s="228"/>
      <c r="K345" s="224"/>
      <c r="L345" s="578"/>
      <c r="M345" s="274"/>
      <c r="N345" s="274"/>
      <c r="O345" s="274"/>
      <c r="P345" s="274"/>
      <c r="Q345" s="274"/>
    </row>
    <row r="346" spans="1:17" ht="13.5">
      <c r="A346" s="24"/>
      <c r="B346" s="279" t="s">
        <v>384</v>
      </c>
      <c r="C346" s="283" t="s">
        <v>94</v>
      </c>
      <c r="D346" s="409"/>
      <c r="E346" s="143"/>
      <c r="F346" s="409"/>
      <c r="G346" s="106"/>
      <c r="H346" s="388">
        <f>IF(F346=0,D346*G346,D346*F346*G346)</f>
        <v>0</v>
      </c>
      <c r="I346" s="391"/>
      <c r="J346" s="493"/>
      <c r="K346" s="224"/>
      <c r="L346" s="578"/>
      <c r="M346" s="274"/>
      <c r="N346" s="274"/>
      <c r="O346" s="274"/>
      <c r="P346" s="274"/>
      <c r="Q346" s="274"/>
    </row>
    <row r="347" spans="1:17" ht="13.5">
      <c r="A347" s="24"/>
      <c r="B347" s="283"/>
      <c r="C347" s="283" t="s">
        <v>93</v>
      </c>
      <c r="D347" s="410"/>
      <c r="E347" s="143"/>
      <c r="F347" s="409"/>
      <c r="G347" s="106"/>
      <c r="H347" s="388">
        <f>D347*H346</f>
        <v>0</v>
      </c>
      <c r="I347" s="391"/>
      <c r="J347" s="493"/>
      <c r="K347" s="574"/>
      <c r="L347" s="575"/>
      <c r="M347" s="274"/>
      <c r="N347" s="274"/>
      <c r="O347" s="274"/>
      <c r="P347" s="274"/>
      <c r="Q347" s="274"/>
    </row>
    <row r="348" spans="1:17" ht="13.5">
      <c r="A348" s="24"/>
      <c r="B348" s="284"/>
      <c r="C348" s="284" t="s">
        <v>91</v>
      </c>
      <c r="D348" s="411"/>
      <c r="E348" s="141"/>
      <c r="F348" s="413"/>
      <c r="G348" s="142"/>
      <c r="H348" s="389">
        <f>(H346+H347)*D348</f>
        <v>0</v>
      </c>
      <c r="I348" s="393">
        <f>SUM(H346:H348)</f>
        <v>0</v>
      </c>
      <c r="J348" s="354"/>
      <c r="K348" s="574"/>
      <c r="L348" s="575"/>
      <c r="M348" s="274"/>
      <c r="N348" s="274"/>
      <c r="O348" s="274"/>
      <c r="P348" s="274"/>
      <c r="Q348" s="274"/>
    </row>
    <row r="349" spans="1:17" ht="13.5">
      <c r="A349" s="24"/>
      <c r="B349" s="279" t="s">
        <v>164</v>
      </c>
      <c r="C349" s="283" t="s">
        <v>94</v>
      </c>
      <c r="D349" s="409"/>
      <c r="E349" s="143"/>
      <c r="F349" s="409"/>
      <c r="G349" s="106"/>
      <c r="H349" s="388">
        <f>IF(F349=0,D349*G349,D349*F349*G349)</f>
        <v>0</v>
      </c>
      <c r="I349" s="391"/>
      <c r="J349" s="493"/>
      <c r="K349" s="224"/>
      <c r="L349" s="578"/>
      <c r="M349" s="274"/>
      <c r="N349" s="274"/>
      <c r="O349" s="274"/>
      <c r="P349" s="274"/>
      <c r="Q349" s="274"/>
    </row>
    <row r="350" spans="1:17" ht="13.5">
      <c r="A350" s="24"/>
      <c r="B350" s="283"/>
      <c r="C350" s="283" t="s">
        <v>93</v>
      </c>
      <c r="D350" s="410"/>
      <c r="E350" s="143"/>
      <c r="F350" s="409"/>
      <c r="G350" s="106"/>
      <c r="H350" s="388">
        <f>D350*H349</f>
        <v>0</v>
      </c>
      <c r="I350" s="391"/>
      <c r="J350" s="493"/>
      <c r="K350" s="574"/>
      <c r="L350" s="575"/>
      <c r="M350" s="274"/>
      <c r="N350" s="274"/>
      <c r="O350" s="274"/>
      <c r="P350" s="274"/>
      <c r="Q350" s="274"/>
    </row>
    <row r="351" spans="1:17" ht="13.5">
      <c r="A351" s="24"/>
      <c r="B351" s="284"/>
      <c r="C351" s="284" t="s">
        <v>91</v>
      </c>
      <c r="D351" s="411"/>
      <c r="E351" s="141"/>
      <c r="F351" s="413"/>
      <c r="G351" s="142"/>
      <c r="H351" s="389">
        <f>(H349+H350)*D351</f>
        <v>0</v>
      </c>
      <c r="I351" s="393">
        <f>SUM(H349:H351)</f>
        <v>0</v>
      </c>
      <c r="J351" s="354"/>
      <c r="K351" s="574"/>
      <c r="L351" s="575"/>
      <c r="M351" s="274"/>
      <c r="N351" s="274"/>
      <c r="O351" s="274"/>
      <c r="P351" s="274"/>
      <c r="Q351" s="274"/>
    </row>
    <row r="352" spans="1:17" ht="13.5">
      <c r="A352" s="24"/>
      <c r="B352" s="279" t="s">
        <v>165</v>
      </c>
      <c r="C352" s="283" t="s">
        <v>94</v>
      </c>
      <c r="D352" s="409"/>
      <c r="E352" s="143"/>
      <c r="F352" s="409"/>
      <c r="G352" s="106"/>
      <c r="H352" s="388">
        <f>IF(F352=0,D352*G352,D352*F352*G352)</f>
        <v>0</v>
      </c>
      <c r="I352" s="391"/>
      <c r="J352" s="493"/>
      <c r="K352" s="224"/>
      <c r="L352" s="578"/>
      <c r="M352" s="274"/>
      <c r="N352" s="274"/>
      <c r="O352" s="274"/>
      <c r="P352" s="274"/>
      <c r="Q352" s="274"/>
    </row>
    <row r="353" spans="1:17" ht="13.5">
      <c r="A353" s="24"/>
      <c r="B353" s="283"/>
      <c r="C353" s="283" t="s">
        <v>93</v>
      </c>
      <c r="D353" s="410"/>
      <c r="E353" s="143"/>
      <c r="F353" s="409"/>
      <c r="G353" s="106"/>
      <c r="H353" s="388">
        <f>D353*H352</f>
        <v>0</v>
      </c>
      <c r="I353" s="391"/>
      <c r="J353" s="493"/>
      <c r="K353" s="574"/>
      <c r="L353" s="575"/>
      <c r="M353" s="274"/>
      <c r="N353" s="274"/>
      <c r="O353" s="274"/>
      <c r="P353" s="274"/>
      <c r="Q353" s="274"/>
    </row>
    <row r="354" spans="1:17" ht="13.5">
      <c r="A354" s="24"/>
      <c r="B354" s="284"/>
      <c r="C354" s="284" t="s">
        <v>91</v>
      </c>
      <c r="D354" s="411"/>
      <c r="E354" s="141"/>
      <c r="F354" s="413"/>
      <c r="G354" s="142"/>
      <c r="H354" s="389">
        <f>(H352+H353)*D354</f>
        <v>0</v>
      </c>
      <c r="I354" s="393">
        <f>SUM(H352:H354)</f>
        <v>0</v>
      </c>
      <c r="J354" s="354"/>
      <c r="K354" s="574"/>
      <c r="L354" s="575"/>
      <c r="M354" s="274"/>
      <c r="N354" s="274"/>
      <c r="O354" s="274"/>
      <c r="P354" s="274"/>
      <c r="Q354" s="274"/>
    </row>
    <row r="355" spans="1:17" ht="13.5">
      <c r="A355" s="24"/>
      <c r="B355" s="279" t="s">
        <v>166</v>
      </c>
      <c r="C355" s="283" t="s">
        <v>94</v>
      </c>
      <c r="D355" s="409"/>
      <c r="E355" s="143"/>
      <c r="F355" s="409"/>
      <c r="G355" s="106"/>
      <c r="H355" s="388">
        <f>IF(F355=0,D355*G355,D355*F355*G355)</f>
        <v>0</v>
      </c>
      <c r="I355" s="391"/>
      <c r="J355" s="493"/>
      <c r="K355" s="224"/>
      <c r="L355" s="578"/>
      <c r="M355" s="274"/>
      <c r="N355" s="274"/>
      <c r="O355" s="274"/>
      <c r="P355" s="274"/>
      <c r="Q355" s="274"/>
    </row>
    <row r="356" spans="1:17" ht="13.5">
      <c r="A356" s="24"/>
      <c r="B356" s="283"/>
      <c r="C356" s="283" t="s">
        <v>93</v>
      </c>
      <c r="D356" s="410"/>
      <c r="E356" s="143"/>
      <c r="F356" s="409"/>
      <c r="G356" s="106"/>
      <c r="H356" s="388">
        <f>D356*H355</f>
        <v>0</v>
      </c>
      <c r="I356" s="391"/>
      <c r="J356" s="493"/>
      <c r="K356" s="574"/>
      <c r="L356" s="575"/>
      <c r="M356" s="274"/>
      <c r="N356" s="274"/>
      <c r="O356" s="274"/>
      <c r="P356" s="274"/>
      <c r="Q356" s="274"/>
    </row>
    <row r="357" spans="1:17" ht="13.5">
      <c r="A357" s="24"/>
      <c r="B357" s="284"/>
      <c r="C357" s="284" t="s">
        <v>91</v>
      </c>
      <c r="D357" s="411"/>
      <c r="E357" s="141"/>
      <c r="F357" s="413"/>
      <c r="G357" s="142"/>
      <c r="H357" s="389">
        <f>(H355+H356)*D357</f>
        <v>0</v>
      </c>
      <c r="I357" s="393">
        <f>SUM(H355:H357)</f>
        <v>0</v>
      </c>
      <c r="J357" s="354"/>
      <c r="K357" s="574"/>
      <c r="L357" s="575"/>
      <c r="M357" s="274"/>
      <c r="N357" s="274"/>
      <c r="O357" s="274"/>
      <c r="P357" s="274"/>
      <c r="Q357" s="274"/>
    </row>
    <row r="358" spans="1:17" ht="13.5">
      <c r="A358" s="24"/>
      <c r="B358" s="279" t="s">
        <v>88</v>
      </c>
      <c r="C358" s="283" t="s">
        <v>94</v>
      </c>
      <c r="D358" s="384"/>
      <c r="E358" s="95"/>
      <c r="F358" s="384"/>
      <c r="G358" s="94"/>
      <c r="H358" s="388">
        <f>IF(F358=0,D358*G358,D358*F358*G358)</f>
        <v>0</v>
      </c>
      <c r="I358" s="394"/>
      <c r="J358" s="354"/>
      <c r="K358" s="224"/>
      <c r="L358" s="578"/>
      <c r="M358" s="274"/>
      <c r="N358" s="274"/>
      <c r="O358" s="274"/>
      <c r="P358" s="274"/>
      <c r="Q358" s="274"/>
    </row>
    <row r="359" spans="1:17" ht="13.5">
      <c r="A359" s="24"/>
      <c r="B359" s="279"/>
      <c r="C359" s="283" t="s">
        <v>93</v>
      </c>
      <c r="D359" s="410"/>
      <c r="E359" s="143"/>
      <c r="F359" s="409"/>
      <c r="G359" s="106"/>
      <c r="H359" s="388">
        <f>D359*H358</f>
        <v>0</v>
      </c>
      <c r="I359" s="391"/>
      <c r="J359" s="493"/>
      <c r="K359" s="224"/>
      <c r="L359" s="225"/>
      <c r="M359" s="274"/>
      <c r="N359" s="274"/>
      <c r="O359" s="274"/>
      <c r="P359" s="274"/>
      <c r="Q359" s="274"/>
    </row>
    <row r="360" spans="1:17" ht="14.25" thickBot="1">
      <c r="A360" s="219"/>
      <c r="B360" s="285"/>
      <c r="C360" s="606" t="s">
        <v>91</v>
      </c>
      <c r="D360" s="412"/>
      <c r="E360" s="145"/>
      <c r="F360" s="386"/>
      <c r="G360" s="105"/>
      <c r="H360" s="390">
        <f>(H358+H359)*D360</f>
        <v>0</v>
      </c>
      <c r="I360" s="395">
        <f>SUM(H358:H360)</f>
        <v>0</v>
      </c>
      <c r="J360" s="507">
        <f>SUM(I346:I360)</f>
        <v>0</v>
      </c>
      <c r="K360" s="574"/>
      <c r="L360" s="575"/>
      <c r="M360" s="274"/>
      <c r="N360" s="274"/>
      <c r="O360" s="274"/>
      <c r="P360" s="274"/>
      <c r="Q360" s="274"/>
    </row>
    <row r="361" spans="1:17" ht="15.75" customHeight="1" thickBot="1">
      <c r="A361" s="541"/>
      <c r="B361" s="320" t="s">
        <v>167</v>
      </c>
      <c r="C361" s="280"/>
      <c r="D361" s="139"/>
      <c r="E361" s="139"/>
      <c r="F361" s="139"/>
      <c r="G361" s="98"/>
      <c r="H361" s="360"/>
      <c r="I361" s="454">
        <f>K361</f>
        <v>0</v>
      </c>
      <c r="J361" s="241"/>
      <c r="K361" s="582">
        <f>SUM(I147:I360)</f>
        <v>0</v>
      </c>
      <c r="L361" s="578"/>
      <c r="M361" s="274"/>
      <c r="N361" s="274"/>
      <c r="O361" s="274"/>
      <c r="P361" s="274"/>
      <c r="Q361" s="274"/>
    </row>
    <row r="362" spans="1:17" ht="15.75" customHeight="1">
      <c r="A362" s="542"/>
      <c r="B362" s="314"/>
      <c r="C362" s="279"/>
      <c r="D362" s="95"/>
      <c r="E362" s="95"/>
      <c r="F362" s="95"/>
      <c r="G362" s="94"/>
      <c r="H362" s="231"/>
      <c r="I362" s="241"/>
      <c r="J362" s="241"/>
      <c r="K362" s="241"/>
      <c r="L362" s="578"/>
      <c r="M362" s="274"/>
      <c r="N362" s="274"/>
      <c r="O362" s="274"/>
      <c r="P362" s="274"/>
      <c r="Q362" s="274"/>
    </row>
    <row r="363" spans="1:17" ht="15" customHeight="1">
      <c r="A363" s="132" t="s">
        <v>12</v>
      </c>
      <c r="B363" s="314" t="s">
        <v>385</v>
      </c>
      <c r="C363" s="282"/>
      <c r="D363" s="396"/>
      <c r="E363" s="396"/>
      <c r="F363" s="396"/>
      <c r="G363" s="397"/>
      <c r="H363" s="398"/>
      <c r="I363" s="399"/>
      <c r="J363" s="228"/>
      <c r="K363" s="491"/>
      <c r="L363" s="578"/>
      <c r="M363" s="274"/>
      <c r="N363" s="274"/>
      <c r="O363" s="274"/>
      <c r="P363" s="274"/>
      <c r="Q363" s="274"/>
    </row>
    <row r="364" spans="1:17" ht="13.5">
      <c r="A364" s="25"/>
      <c r="B364" s="279" t="s">
        <v>168</v>
      </c>
      <c r="C364" s="283" t="s">
        <v>94</v>
      </c>
      <c r="D364" s="383"/>
      <c r="E364" s="150"/>
      <c r="F364" s="383"/>
      <c r="G364" s="106"/>
      <c r="H364" s="402">
        <f>IF(F364=0,D364*G364,D364*F364*G364)</f>
        <v>0</v>
      </c>
      <c r="I364" s="391"/>
      <c r="J364" s="493"/>
      <c r="K364" s="224"/>
      <c r="L364" s="590"/>
      <c r="M364" s="274"/>
      <c r="N364" s="274"/>
      <c r="O364" s="274"/>
      <c r="P364" s="274"/>
      <c r="Q364" s="274"/>
    </row>
    <row r="365" spans="1:17" ht="13.5">
      <c r="A365" s="25"/>
      <c r="B365" s="279"/>
      <c r="C365" s="283" t="s">
        <v>93</v>
      </c>
      <c r="D365" s="410"/>
      <c r="E365" s="143"/>
      <c r="F365" s="409"/>
      <c r="G365" s="106"/>
      <c r="H365" s="402">
        <f>D365*H364</f>
        <v>0</v>
      </c>
      <c r="I365" s="391"/>
      <c r="J365" s="493"/>
      <c r="K365" s="224"/>
      <c r="L365" s="590"/>
      <c r="M365" s="274"/>
      <c r="N365" s="274"/>
      <c r="O365" s="274"/>
      <c r="P365" s="274"/>
      <c r="Q365" s="274"/>
    </row>
    <row r="366" spans="1:17" ht="13.5">
      <c r="A366" s="24"/>
      <c r="B366" s="283"/>
      <c r="C366" s="609" t="s">
        <v>91</v>
      </c>
      <c r="D366" s="608"/>
      <c r="E366" s="147"/>
      <c r="F366" s="409"/>
      <c r="G366" s="106"/>
      <c r="H366" s="402">
        <f>(H364+H365)*D366</f>
        <v>0</v>
      </c>
      <c r="I366" s="391"/>
      <c r="J366" s="493"/>
      <c r="K366" s="574"/>
      <c r="L366" s="591"/>
      <c r="M366" s="274"/>
      <c r="N366" s="274"/>
      <c r="O366" s="274"/>
      <c r="P366" s="274"/>
      <c r="Q366" s="274"/>
    </row>
    <row r="367" spans="1:17" ht="13.5">
      <c r="A367" s="24"/>
      <c r="B367" s="284"/>
      <c r="C367" s="291" t="s">
        <v>172</v>
      </c>
      <c r="D367" s="385"/>
      <c r="E367" s="140"/>
      <c r="F367" s="385"/>
      <c r="G367" s="101"/>
      <c r="H367" s="403">
        <f>IF(F367=0,D367*G367,D367*F367*G367)</f>
        <v>0</v>
      </c>
      <c r="I367" s="393">
        <f>SUM(H364:H367)</f>
        <v>0</v>
      </c>
      <c r="J367" s="354"/>
      <c r="K367" s="574"/>
      <c r="L367" s="591"/>
      <c r="M367" s="274"/>
      <c r="N367" s="274"/>
      <c r="O367" s="274"/>
      <c r="P367" s="274"/>
      <c r="Q367" s="274"/>
    </row>
    <row r="368" spans="1:17" ht="13.5">
      <c r="A368" s="25"/>
      <c r="B368" s="279"/>
      <c r="C368" s="283" t="s">
        <v>94</v>
      </c>
      <c r="D368" s="383"/>
      <c r="E368" s="150"/>
      <c r="F368" s="383"/>
      <c r="G368" s="106"/>
      <c r="H368" s="402">
        <f>IF(F368=0,D368*G368,D368*F368*G368)</f>
        <v>0</v>
      </c>
      <c r="I368" s="391"/>
      <c r="J368" s="493"/>
      <c r="K368" s="224"/>
      <c r="L368" s="590"/>
      <c r="M368" s="274"/>
      <c r="N368" s="274"/>
      <c r="O368" s="274"/>
      <c r="P368" s="274"/>
      <c r="Q368" s="274"/>
    </row>
    <row r="369" spans="1:17" ht="13.5">
      <c r="A369" s="24"/>
      <c r="B369" s="283"/>
      <c r="C369" s="283" t="s">
        <v>93</v>
      </c>
      <c r="D369" s="410"/>
      <c r="E369" s="143"/>
      <c r="F369" s="409"/>
      <c r="G369" s="106"/>
      <c r="H369" s="402">
        <f>D369*H368</f>
        <v>0</v>
      </c>
      <c r="I369" s="391"/>
      <c r="J369" s="493"/>
      <c r="K369" s="574"/>
      <c r="L369" s="591"/>
      <c r="M369" s="274"/>
      <c r="N369" s="274"/>
      <c r="O369" s="274"/>
      <c r="P369" s="274"/>
      <c r="Q369" s="274"/>
    </row>
    <row r="370" spans="1:17" ht="13.5">
      <c r="A370" s="24"/>
      <c r="B370" s="283"/>
      <c r="C370" s="283" t="s">
        <v>91</v>
      </c>
      <c r="D370" s="410"/>
      <c r="E370" s="147"/>
      <c r="F370" s="409"/>
      <c r="G370" s="106"/>
      <c r="H370" s="402">
        <f>(H368+H369)*D370</f>
        <v>0</v>
      </c>
      <c r="I370" s="391"/>
      <c r="J370" s="493"/>
      <c r="K370" s="574"/>
      <c r="L370" s="591"/>
      <c r="M370" s="274"/>
      <c r="N370" s="274"/>
      <c r="O370" s="274"/>
      <c r="P370" s="274"/>
      <c r="Q370" s="274"/>
    </row>
    <row r="371" spans="1:17" ht="13.5">
      <c r="A371" s="25"/>
      <c r="B371" s="284"/>
      <c r="C371" s="291" t="s">
        <v>172</v>
      </c>
      <c r="D371" s="385"/>
      <c r="E371" s="140"/>
      <c r="F371" s="385"/>
      <c r="G371" s="101"/>
      <c r="H371" s="403">
        <f>IF(F371=0,D371*G371,D371*F371*G371)</f>
        <v>0</v>
      </c>
      <c r="I371" s="393">
        <f>SUM(H368:H371)</f>
        <v>0</v>
      </c>
      <c r="J371" s="354"/>
      <c r="K371" s="581"/>
      <c r="L371" s="590"/>
      <c r="M371" s="274"/>
      <c r="N371" s="274"/>
      <c r="O371" s="274"/>
      <c r="P371" s="274"/>
      <c r="Q371" s="274"/>
    </row>
    <row r="372" spans="1:17" ht="13.5">
      <c r="A372" s="25"/>
      <c r="B372" s="279"/>
      <c r="C372" s="283" t="s">
        <v>94</v>
      </c>
      <c r="D372" s="383"/>
      <c r="E372" s="150"/>
      <c r="F372" s="383"/>
      <c r="G372" s="106"/>
      <c r="H372" s="402">
        <f>IF(F372=0,D372*G372,D372*F372*G372)</f>
        <v>0</v>
      </c>
      <c r="I372" s="391"/>
      <c r="J372" s="354"/>
      <c r="K372" s="581"/>
      <c r="L372" s="590"/>
      <c r="M372" s="274"/>
      <c r="N372" s="274"/>
      <c r="O372" s="274"/>
      <c r="P372" s="274"/>
      <c r="Q372" s="274"/>
    </row>
    <row r="373" spans="1:17" ht="13.5">
      <c r="A373" s="25"/>
      <c r="B373" s="283"/>
      <c r="C373" s="283" t="s">
        <v>93</v>
      </c>
      <c r="D373" s="410"/>
      <c r="E373" s="143"/>
      <c r="F373" s="409"/>
      <c r="G373" s="106"/>
      <c r="H373" s="402">
        <f>D373*H372</f>
        <v>0</v>
      </c>
      <c r="I373" s="391"/>
      <c r="J373" s="354"/>
      <c r="K373" s="581"/>
      <c r="L373" s="590"/>
      <c r="M373" s="274"/>
      <c r="N373" s="274"/>
      <c r="O373" s="274"/>
      <c r="P373" s="274"/>
      <c r="Q373" s="274"/>
    </row>
    <row r="374" spans="1:17" ht="13.5">
      <c r="A374" s="25"/>
      <c r="B374" s="283"/>
      <c r="C374" s="283" t="s">
        <v>91</v>
      </c>
      <c r="D374" s="410"/>
      <c r="E374" s="147"/>
      <c r="F374" s="409"/>
      <c r="G374" s="106"/>
      <c r="H374" s="402">
        <f>(H372+H373)*D374</f>
        <v>0</v>
      </c>
      <c r="I374" s="391"/>
      <c r="J374" s="354"/>
      <c r="K374" s="581"/>
      <c r="L374" s="590"/>
      <c r="M374" s="274"/>
      <c r="N374" s="274"/>
      <c r="O374" s="274"/>
      <c r="P374" s="274"/>
      <c r="Q374" s="274"/>
    </row>
    <row r="375" spans="1:17" ht="13.5">
      <c r="A375" s="25"/>
      <c r="B375" s="284"/>
      <c r="C375" s="291" t="s">
        <v>172</v>
      </c>
      <c r="D375" s="385"/>
      <c r="E375" s="140"/>
      <c r="F375" s="385"/>
      <c r="G375" s="101"/>
      <c r="H375" s="403">
        <f>IF(F375=0,D375*G375,D375*F375*G375)</f>
        <v>0</v>
      </c>
      <c r="I375" s="393">
        <f>SUM(H372:H375)</f>
        <v>0</v>
      </c>
      <c r="J375" s="354"/>
      <c r="K375" s="581"/>
      <c r="L375" s="590"/>
      <c r="M375" s="274"/>
      <c r="N375" s="274"/>
      <c r="O375" s="274"/>
      <c r="P375" s="274"/>
      <c r="Q375" s="274"/>
    </row>
    <row r="376" spans="1:17" ht="13.5">
      <c r="A376" s="25"/>
      <c r="B376" s="279"/>
      <c r="C376" s="283" t="s">
        <v>94</v>
      </c>
      <c r="D376" s="383"/>
      <c r="E376" s="150"/>
      <c r="F376" s="383"/>
      <c r="G376" s="106"/>
      <c r="H376" s="402">
        <f>IF(F376=0,D376*G376,D376*F376*G376)</f>
        <v>0</v>
      </c>
      <c r="I376" s="391"/>
      <c r="J376" s="493"/>
      <c r="K376" s="224"/>
      <c r="L376" s="590"/>
      <c r="M376" s="274"/>
      <c r="N376" s="274"/>
      <c r="O376" s="274"/>
      <c r="P376" s="274"/>
      <c r="Q376" s="274"/>
    </row>
    <row r="377" spans="1:17" ht="13.5">
      <c r="A377" s="24"/>
      <c r="B377" s="283"/>
      <c r="C377" s="283" t="s">
        <v>93</v>
      </c>
      <c r="D377" s="410"/>
      <c r="E377" s="143"/>
      <c r="F377" s="409"/>
      <c r="G377" s="106"/>
      <c r="H377" s="402">
        <f>D377*H376</f>
        <v>0</v>
      </c>
      <c r="I377" s="391"/>
      <c r="J377" s="493"/>
      <c r="K377" s="574"/>
      <c r="L377" s="591"/>
      <c r="M377" s="274"/>
      <c r="N377" s="274"/>
      <c r="O377" s="274"/>
      <c r="P377" s="274"/>
      <c r="Q377" s="274"/>
    </row>
    <row r="378" spans="1:17" ht="13.5">
      <c r="A378" s="24"/>
      <c r="B378" s="283"/>
      <c r="C378" s="283" t="s">
        <v>91</v>
      </c>
      <c r="D378" s="410"/>
      <c r="E378" s="147"/>
      <c r="F378" s="409"/>
      <c r="G378" s="106"/>
      <c r="H378" s="402">
        <f>(H376+H377)*D378</f>
        <v>0</v>
      </c>
      <c r="I378" s="391"/>
      <c r="J378" s="493"/>
      <c r="K378" s="574"/>
      <c r="L378" s="591"/>
      <c r="M378" s="274"/>
      <c r="N378" s="274"/>
      <c r="O378" s="274"/>
      <c r="P378" s="274"/>
      <c r="Q378" s="274"/>
    </row>
    <row r="379" spans="1:17" ht="14.25" thickBot="1">
      <c r="A379" s="218"/>
      <c r="B379" s="292"/>
      <c r="C379" s="610" t="s">
        <v>172</v>
      </c>
      <c r="D379" s="456"/>
      <c r="E379" s="151"/>
      <c r="F379" s="456"/>
      <c r="G379" s="104"/>
      <c r="H379" s="438">
        <f>IF(F379=0,D379*G379,D379*F379*G379)</f>
        <v>0</v>
      </c>
      <c r="I379" s="439">
        <f>SUM(H376:H379)</f>
        <v>0</v>
      </c>
      <c r="J379" s="354"/>
      <c r="K379" s="341"/>
      <c r="L379" s="590">
        <f>SUM(I364:I379)</f>
        <v>0</v>
      </c>
      <c r="M379" s="274"/>
      <c r="N379" s="274"/>
      <c r="O379" s="274"/>
      <c r="P379" s="274"/>
      <c r="Q379" s="274"/>
    </row>
    <row r="380" spans="1:17" ht="14.25" thickTop="1">
      <c r="A380" s="218"/>
      <c r="B380" s="279" t="s">
        <v>169</v>
      </c>
      <c r="C380" s="283" t="s">
        <v>94</v>
      </c>
      <c r="D380" s="383"/>
      <c r="E380" s="150"/>
      <c r="F380" s="383"/>
      <c r="G380" s="106"/>
      <c r="H380" s="388">
        <f>IF(F380=0,D380*G380,D380*F380*G380)</f>
        <v>0</v>
      </c>
      <c r="I380" s="391"/>
      <c r="J380" s="493"/>
      <c r="K380" s="581"/>
      <c r="L380" s="590"/>
      <c r="M380" s="274"/>
      <c r="N380" s="274"/>
      <c r="O380" s="274"/>
      <c r="P380" s="274"/>
      <c r="Q380" s="274"/>
    </row>
    <row r="381" spans="1:17" ht="13.5">
      <c r="A381" s="25"/>
      <c r="B381" s="279"/>
      <c r="C381" s="283" t="s">
        <v>93</v>
      </c>
      <c r="D381" s="410"/>
      <c r="E381" s="143"/>
      <c r="F381" s="409"/>
      <c r="G381" s="106"/>
      <c r="H381" s="388">
        <f>D381*H380</f>
        <v>0</v>
      </c>
      <c r="I381" s="391"/>
      <c r="J381" s="493"/>
      <c r="K381" s="224"/>
      <c r="L381" s="590"/>
      <c r="M381" s="274"/>
      <c r="N381" s="274"/>
      <c r="O381" s="274"/>
      <c r="P381" s="274"/>
      <c r="Q381" s="274"/>
    </row>
    <row r="382" spans="1:17" ht="13.5">
      <c r="A382" s="24"/>
      <c r="B382" s="283"/>
      <c r="C382" s="283" t="s">
        <v>91</v>
      </c>
      <c r="D382" s="410"/>
      <c r="E382" s="147"/>
      <c r="F382" s="409"/>
      <c r="G382" s="106"/>
      <c r="H382" s="388">
        <f>(H380+H381)*D382</f>
        <v>0</v>
      </c>
      <c r="I382" s="391"/>
      <c r="J382" s="493"/>
      <c r="K382" s="574"/>
      <c r="L382" s="591"/>
      <c r="M382" s="274"/>
      <c r="N382" s="274"/>
      <c r="O382" s="274"/>
      <c r="P382" s="274"/>
      <c r="Q382" s="274"/>
    </row>
    <row r="383" spans="1:17" ht="13.5">
      <c r="A383" s="24"/>
      <c r="B383" s="284"/>
      <c r="C383" s="291" t="s">
        <v>172</v>
      </c>
      <c r="D383" s="385"/>
      <c r="E383" s="140"/>
      <c r="F383" s="385"/>
      <c r="G383" s="101"/>
      <c r="H383" s="389">
        <f>IF(F383=0,D383*G383,D383*F383*G383)</f>
        <v>0</v>
      </c>
      <c r="I383" s="393">
        <f>SUM(H380:H383)</f>
        <v>0</v>
      </c>
      <c r="J383" s="354"/>
      <c r="K383" s="574"/>
      <c r="L383" s="591"/>
      <c r="M383" s="274"/>
      <c r="N383" s="274"/>
      <c r="O383" s="274"/>
      <c r="P383" s="274"/>
      <c r="Q383" s="274"/>
    </row>
    <row r="384" spans="1:17" ht="13.5">
      <c r="A384" s="24"/>
      <c r="B384" s="283"/>
      <c r="C384" s="283" t="s">
        <v>94</v>
      </c>
      <c r="D384" s="383"/>
      <c r="E384" s="150"/>
      <c r="F384" s="383"/>
      <c r="G384" s="106"/>
      <c r="H384" s="388">
        <f>IF(F384=0,D384*G384,D384*F384*G384)</f>
        <v>0</v>
      </c>
      <c r="I384" s="391"/>
      <c r="J384" s="354"/>
      <c r="K384" s="574"/>
      <c r="L384" s="591"/>
      <c r="M384" s="274"/>
      <c r="N384" s="274"/>
      <c r="O384" s="274"/>
      <c r="P384" s="274"/>
      <c r="Q384" s="274"/>
    </row>
    <row r="385" spans="1:17" ht="13.5">
      <c r="A385" s="24"/>
      <c r="B385" s="283"/>
      <c r="C385" s="283" t="s">
        <v>93</v>
      </c>
      <c r="D385" s="410"/>
      <c r="E385" s="143"/>
      <c r="F385" s="409"/>
      <c r="G385" s="106"/>
      <c r="H385" s="388">
        <f>D385*H384</f>
        <v>0</v>
      </c>
      <c r="I385" s="391"/>
      <c r="J385" s="354"/>
      <c r="K385" s="574"/>
      <c r="L385" s="591"/>
      <c r="M385" s="274"/>
      <c r="N385" s="274"/>
      <c r="O385" s="274"/>
      <c r="P385" s="274"/>
      <c r="Q385" s="274"/>
    </row>
    <row r="386" spans="1:17" ht="13.5">
      <c r="A386" s="24"/>
      <c r="B386" s="283"/>
      <c r="C386" s="283" t="s">
        <v>91</v>
      </c>
      <c r="D386" s="410"/>
      <c r="E386" s="147"/>
      <c r="F386" s="409"/>
      <c r="G386" s="106"/>
      <c r="H386" s="388">
        <f>(H384+H385)*D386</f>
        <v>0</v>
      </c>
      <c r="I386" s="391"/>
      <c r="J386" s="354"/>
      <c r="K386" s="574"/>
      <c r="L386" s="591"/>
      <c r="M386" s="274"/>
      <c r="N386" s="274"/>
      <c r="O386" s="274"/>
      <c r="P386" s="274"/>
      <c r="Q386" s="274"/>
    </row>
    <row r="387" spans="1:17" ht="13.5">
      <c r="A387" s="24"/>
      <c r="B387" s="284"/>
      <c r="C387" s="291" t="s">
        <v>172</v>
      </c>
      <c r="D387" s="385"/>
      <c r="E387" s="140"/>
      <c r="F387" s="385"/>
      <c r="G387" s="101"/>
      <c r="H387" s="389">
        <f>IF(F387=0,D387*G387,D387*F387*G387)</f>
        <v>0</v>
      </c>
      <c r="I387" s="393">
        <f>SUM(H384:H387)</f>
        <v>0</v>
      </c>
      <c r="J387" s="354"/>
      <c r="K387" s="574"/>
      <c r="L387" s="591"/>
      <c r="M387" s="274"/>
      <c r="N387" s="274"/>
      <c r="O387" s="274"/>
      <c r="P387" s="274"/>
      <c r="Q387" s="274"/>
    </row>
    <row r="388" spans="1:17" ht="13.5">
      <c r="A388" s="25"/>
      <c r="B388" s="279"/>
      <c r="C388" s="283" t="s">
        <v>94</v>
      </c>
      <c r="D388" s="383"/>
      <c r="E388" s="150"/>
      <c r="F388" s="383"/>
      <c r="G388" s="106"/>
      <c r="H388" s="388">
        <f>IF(F388=0,D388*G388,D388*F388*G388)</f>
        <v>0</v>
      </c>
      <c r="I388" s="391"/>
      <c r="J388" s="493"/>
      <c r="K388" s="224"/>
      <c r="L388" s="590"/>
      <c r="M388" s="274"/>
      <c r="N388" s="274"/>
      <c r="O388" s="274"/>
      <c r="P388" s="274"/>
      <c r="Q388" s="274"/>
    </row>
    <row r="389" spans="1:17" ht="13.5">
      <c r="A389" s="24"/>
      <c r="B389" s="283"/>
      <c r="C389" s="283" t="s">
        <v>93</v>
      </c>
      <c r="D389" s="410"/>
      <c r="E389" s="143"/>
      <c r="F389" s="409"/>
      <c r="G389" s="106"/>
      <c r="H389" s="388">
        <f>D389*H388</f>
        <v>0</v>
      </c>
      <c r="I389" s="391"/>
      <c r="J389" s="493"/>
      <c r="K389" s="574"/>
      <c r="L389" s="591"/>
      <c r="M389" s="274"/>
      <c r="N389" s="274"/>
      <c r="O389" s="274"/>
      <c r="P389" s="274"/>
      <c r="Q389" s="274"/>
    </row>
    <row r="390" spans="1:17" ht="13.5">
      <c r="A390" s="24"/>
      <c r="B390" s="283"/>
      <c r="C390" s="283" t="s">
        <v>91</v>
      </c>
      <c r="D390" s="410"/>
      <c r="E390" s="147"/>
      <c r="F390" s="409"/>
      <c r="G390" s="106"/>
      <c r="H390" s="388">
        <f>(H388+H389)*D390</f>
        <v>0</v>
      </c>
      <c r="I390" s="391"/>
      <c r="J390" s="493"/>
      <c r="K390" s="574"/>
      <c r="L390" s="591"/>
      <c r="M390" s="274"/>
      <c r="N390" s="274"/>
      <c r="O390" s="274"/>
      <c r="P390" s="274"/>
      <c r="Q390" s="274"/>
    </row>
    <row r="391" spans="1:17" ht="13.5">
      <c r="A391" s="25"/>
      <c r="B391" s="284"/>
      <c r="C391" s="291" t="s">
        <v>172</v>
      </c>
      <c r="D391" s="385"/>
      <c r="E391" s="140"/>
      <c r="F391" s="385"/>
      <c r="G391" s="101"/>
      <c r="H391" s="389">
        <f>IF(F391=0,D391*G391,D391*F391*G391)</f>
        <v>0</v>
      </c>
      <c r="I391" s="393">
        <f>SUM(H388:H391)</f>
        <v>0</v>
      </c>
      <c r="J391" s="354"/>
      <c r="K391" s="581"/>
      <c r="L391" s="590"/>
      <c r="M391" s="274"/>
      <c r="N391" s="274"/>
      <c r="O391" s="274"/>
      <c r="P391" s="274"/>
      <c r="Q391" s="274"/>
    </row>
    <row r="392" spans="1:17" ht="13.5">
      <c r="A392" s="25"/>
      <c r="B392" s="279"/>
      <c r="C392" s="283" t="s">
        <v>94</v>
      </c>
      <c r="D392" s="383"/>
      <c r="E392" s="150"/>
      <c r="F392" s="383"/>
      <c r="G392" s="106"/>
      <c r="H392" s="388">
        <f>IF(F392=0,D392*G392,D392*F392*G392)</f>
        <v>0</v>
      </c>
      <c r="I392" s="391"/>
      <c r="J392" s="493"/>
      <c r="K392" s="224"/>
      <c r="L392" s="590"/>
      <c r="M392" s="274"/>
      <c r="N392" s="274"/>
      <c r="O392" s="274"/>
      <c r="P392" s="274"/>
      <c r="Q392" s="274"/>
    </row>
    <row r="393" spans="1:17" ht="13.5">
      <c r="A393" s="24"/>
      <c r="B393" s="283"/>
      <c r="C393" s="283" t="s">
        <v>93</v>
      </c>
      <c r="D393" s="410"/>
      <c r="E393" s="143"/>
      <c r="F393" s="409"/>
      <c r="G393" s="106"/>
      <c r="H393" s="388">
        <f>D393*H392</f>
        <v>0</v>
      </c>
      <c r="I393" s="391"/>
      <c r="J393" s="493"/>
      <c r="K393" s="574"/>
      <c r="L393" s="591"/>
      <c r="M393" s="274"/>
      <c r="N393" s="274"/>
      <c r="O393" s="274"/>
      <c r="P393" s="274"/>
      <c r="Q393" s="274"/>
    </row>
    <row r="394" spans="1:17" ht="13.5">
      <c r="A394" s="24"/>
      <c r="B394" s="283"/>
      <c r="C394" s="283" t="s">
        <v>91</v>
      </c>
      <c r="D394" s="410"/>
      <c r="E394" s="147"/>
      <c r="F394" s="409"/>
      <c r="G394" s="106"/>
      <c r="H394" s="388">
        <f>(H392+H393)*D394</f>
        <v>0</v>
      </c>
      <c r="I394" s="391"/>
      <c r="J394" s="493"/>
      <c r="K394" s="574"/>
      <c r="L394" s="591"/>
      <c r="M394" s="274"/>
      <c r="N394" s="274"/>
      <c r="O394" s="274"/>
      <c r="P394" s="274"/>
      <c r="Q394" s="274"/>
    </row>
    <row r="395" spans="1:17" ht="14.25" thickBot="1">
      <c r="A395" s="218"/>
      <c r="B395" s="292"/>
      <c r="C395" s="610" t="s">
        <v>172</v>
      </c>
      <c r="D395" s="456"/>
      <c r="E395" s="151"/>
      <c r="F395" s="456"/>
      <c r="G395" s="104"/>
      <c r="H395" s="443">
        <f>IF(F395=0,D395*G395,D395*F395*G395)</f>
        <v>0</v>
      </c>
      <c r="I395" s="439">
        <f>SUM(H392:H395)</f>
        <v>0</v>
      </c>
      <c r="J395" s="354"/>
      <c r="K395" s="341"/>
      <c r="L395" s="590">
        <f>SUM(I380:I395)</f>
        <v>0</v>
      </c>
      <c r="M395" s="274"/>
      <c r="N395" s="274"/>
      <c r="O395" s="274"/>
      <c r="P395" s="274"/>
      <c r="Q395" s="274"/>
    </row>
    <row r="396" spans="1:17" ht="14.25" thickTop="1">
      <c r="A396" s="218"/>
      <c r="B396" s="279" t="s">
        <v>170</v>
      </c>
      <c r="C396" s="279" t="s">
        <v>173</v>
      </c>
      <c r="D396" s="383"/>
      <c r="E396" s="150"/>
      <c r="F396" s="383"/>
      <c r="G396" s="106"/>
      <c r="H396" s="388">
        <f>IF(F396=0,D396*G396,D396*F396*G396)</f>
        <v>0</v>
      </c>
      <c r="I396" s="391"/>
      <c r="J396" s="493"/>
      <c r="K396" s="581"/>
      <c r="L396" s="590"/>
      <c r="M396" s="274"/>
      <c r="N396" s="274"/>
      <c r="O396" s="274"/>
      <c r="P396" s="274"/>
      <c r="Q396" s="274"/>
    </row>
    <row r="397" spans="1:17" ht="13.5">
      <c r="A397" s="25"/>
      <c r="B397" s="291"/>
      <c r="C397" s="284" t="s">
        <v>91</v>
      </c>
      <c r="D397" s="411"/>
      <c r="E397" s="141"/>
      <c r="F397" s="413"/>
      <c r="G397" s="142"/>
      <c r="H397" s="389">
        <f>H396*D397</f>
        <v>0</v>
      </c>
      <c r="I397" s="393">
        <f>SUM(H396:H397)</f>
        <v>0</v>
      </c>
      <c r="J397" s="354"/>
      <c r="K397" s="581"/>
      <c r="L397" s="590"/>
      <c r="M397" s="274"/>
      <c r="N397" s="274"/>
      <c r="O397" s="274"/>
      <c r="P397" s="274"/>
      <c r="Q397" s="274"/>
    </row>
    <row r="398" spans="1:17" ht="13.5">
      <c r="A398" s="25"/>
      <c r="B398" s="279"/>
      <c r="C398" s="279" t="s">
        <v>173</v>
      </c>
      <c r="D398" s="383"/>
      <c r="E398" s="150"/>
      <c r="F398" s="383"/>
      <c r="G398" s="106"/>
      <c r="H398" s="388">
        <f>IF(F398=0,D398*G398,D398*F398*G398)</f>
        <v>0</v>
      </c>
      <c r="I398" s="391"/>
      <c r="J398" s="493"/>
      <c r="K398" s="581"/>
      <c r="L398" s="590"/>
      <c r="M398" s="274"/>
      <c r="N398" s="274"/>
      <c r="O398" s="274"/>
      <c r="P398" s="274"/>
      <c r="Q398" s="274"/>
    </row>
    <row r="399" spans="1:17" ht="14.25" thickBot="1">
      <c r="A399" s="25"/>
      <c r="B399" s="292"/>
      <c r="C399" s="290" t="s">
        <v>91</v>
      </c>
      <c r="D399" s="434"/>
      <c r="E399" s="148"/>
      <c r="F399" s="440"/>
      <c r="G399" s="149"/>
      <c r="H399" s="443">
        <f>H398*D399</f>
        <v>0</v>
      </c>
      <c r="I399" s="439">
        <f>SUM(H398:H399)</f>
        <v>0</v>
      </c>
      <c r="J399" s="354"/>
      <c r="K399" s="581"/>
      <c r="L399" s="590">
        <f>SUM(I396:I399)</f>
        <v>0</v>
      </c>
      <c r="M399" s="274"/>
      <c r="N399" s="274"/>
      <c r="O399" s="274"/>
      <c r="P399" s="274"/>
      <c r="Q399" s="274"/>
    </row>
    <row r="400" spans="1:17" ht="14.25" thickTop="1">
      <c r="A400" s="218"/>
      <c r="B400" s="279" t="s">
        <v>88</v>
      </c>
      <c r="C400" s="279" t="s">
        <v>173</v>
      </c>
      <c r="D400" s="383"/>
      <c r="E400" s="150"/>
      <c r="F400" s="383"/>
      <c r="G400" s="106"/>
      <c r="H400" s="388">
        <f>IF(F400=0,D400*G400,D400*F400*G400)</f>
        <v>0</v>
      </c>
      <c r="I400" s="391"/>
      <c r="J400" s="493"/>
      <c r="K400" s="266"/>
      <c r="L400" s="590"/>
      <c r="M400" s="274"/>
      <c r="N400" s="274"/>
      <c r="O400" s="274"/>
      <c r="P400" s="274"/>
      <c r="Q400" s="274"/>
    </row>
    <row r="401" spans="1:17" ht="14.25" thickBot="1">
      <c r="A401" s="217"/>
      <c r="B401" s="280"/>
      <c r="C401" s="606" t="s">
        <v>91</v>
      </c>
      <c r="D401" s="412"/>
      <c r="E401" s="145"/>
      <c r="F401" s="386"/>
      <c r="G401" s="105"/>
      <c r="H401" s="390">
        <f>H400*D401</f>
        <v>0</v>
      </c>
      <c r="I401" s="395">
        <f>SUM(H400:H401)</f>
        <v>0</v>
      </c>
      <c r="J401" s="354"/>
      <c r="K401" s="581"/>
      <c r="L401" s="590">
        <f>SUM(I400:I401)</f>
        <v>0</v>
      </c>
      <c r="M401" s="274"/>
      <c r="N401" s="274"/>
      <c r="O401" s="274"/>
      <c r="P401" s="274"/>
      <c r="Q401" s="274"/>
    </row>
    <row r="402" spans="1:17" ht="15.75" customHeight="1" thickBot="1">
      <c r="A402" s="541"/>
      <c r="B402" s="320" t="s">
        <v>171</v>
      </c>
      <c r="C402" s="280"/>
      <c r="D402" s="139"/>
      <c r="E402" s="139"/>
      <c r="F402" s="139"/>
      <c r="G402" s="98"/>
      <c r="H402" s="361"/>
      <c r="I402" s="512">
        <f>K402</f>
        <v>0</v>
      </c>
      <c r="J402" s="241"/>
      <c r="K402" s="582">
        <f>SUM(L364:L401)</f>
        <v>0</v>
      </c>
      <c r="L402" s="578"/>
      <c r="M402" s="274"/>
      <c r="N402" s="274"/>
      <c r="O402" s="274"/>
      <c r="P402" s="274"/>
      <c r="Q402" s="274"/>
    </row>
    <row r="403" spans="1:17" ht="13.5">
      <c r="A403" s="542"/>
      <c r="B403" s="314"/>
      <c r="C403" s="279"/>
      <c r="D403" s="95"/>
      <c r="E403" s="95"/>
      <c r="F403" s="95"/>
      <c r="G403" s="94"/>
      <c r="H403" s="190"/>
      <c r="I403" s="241"/>
      <c r="J403" s="241"/>
      <c r="K403" s="241"/>
      <c r="L403" s="578"/>
      <c r="M403" s="274"/>
      <c r="N403" s="274"/>
      <c r="O403" s="274"/>
      <c r="P403" s="274"/>
      <c r="Q403" s="274"/>
    </row>
    <row r="404" spans="1:17" ht="15" customHeight="1">
      <c r="A404" s="132" t="s">
        <v>13</v>
      </c>
      <c r="B404" s="323" t="s">
        <v>101</v>
      </c>
      <c r="C404" s="282"/>
      <c r="D404" s="396"/>
      <c r="E404" s="396"/>
      <c r="F404" s="396"/>
      <c r="G404" s="397"/>
      <c r="H404" s="398"/>
      <c r="I404" s="399"/>
      <c r="J404" s="228"/>
      <c r="K404" s="224"/>
      <c r="L404" s="578"/>
      <c r="M404" s="274"/>
      <c r="N404" s="274"/>
      <c r="O404" s="274"/>
      <c r="P404" s="274"/>
      <c r="Q404" s="274"/>
    </row>
    <row r="405" spans="1:17" ht="13.5">
      <c r="A405" s="25"/>
      <c r="B405" s="279" t="s">
        <v>104</v>
      </c>
      <c r="C405" s="278"/>
      <c r="D405" s="384"/>
      <c r="E405" s="95"/>
      <c r="F405" s="384"/>
      <c r="G405" s="94"/>
      <c r="H405" s="388">
        <f aca="true" t="shared" si="2" ref="H405:H433">IF(F405=0,D405*G405,D405*F405*G405)</f>
        <v>0</v>
      </c>
      <c r="I405" s="392"/>
      <c r="J405" s="494"/>
      <c r="K405" s="224"/>
      <c r="L405" s="578"/>
      <c r="M405" s="274"/>
      <c r="N405" s="274"/>
      <c r="O405" s="274"/>
      <c r="P405" s="274"/>
      <c r="Q405" s="274"/>
    </row>
    <row r="406" spans="1:17" ht="13.5">
      <c r="A406" s="25"/>
      <c r="B406" s="291"/>
      <c r="C406" s="469"/>
      <c r="D406" s="385"/>
      <c r="E406" s="140"/>
      <c r="F406" s="385"/>
      <c r="G406" s="101"/>
      <c r="H406" s="389">
        <f t="shared" si="2"/>
        <v>0</v>
      </c>
      <c r="I406" s="393">
        <f>SUM(H405:H406)</f>
        <v>0</v>
      </c>
      <c r="J406" s="354"/>
      <c r="K406" s="224"/>
      <c r="L406" s="578"/>
      <c r="M406" s="274"/>
      <c r="N406" s="274"/>
      <c r="O406" s="274"/>
      <c r="P406" s="274"/>
      <c r="Q406" s="274"/>
    </row>
    <row r="407" spans="1:17" ht="13.5">
      <c r="A407" s="25"/>
      <c r="B407" s="279" t="s">
        <v>105</v>
      </c>
      <c r="C407" s="278"/>
      <c r="D407" s="384"/>
      <c r="E407" s="95"/>
      <c r="F407" s="384"/>
      <c r="G407" s="94"/>
      <c r="H407" s="388">
        <f t="shared" si="2"/>
        <v>0</v>
      </c>
      <c r="I407" s="392"/>
      <c r="J407" s="494"/>
      <c r="K407" s="224"/>
      <c r="L407" s="578"/>
      <c r="M407" s="274"/>
      <c r="N407" s="274"/>
      <c r="O407" s="274"/>
      <c r="P407" s="274"/>
      <c r="Q407" s="274"/>
    </row>
    <row r="408" spans="1:17" ht="13.5">
      <c r="A408" s="25"/>
      <c r="B408" s="279"/>
      <c r="C408" s="279"/>
      <c r="D408" s="384"/>
      <c r="E408" s="95"/>
      <c r="F408" s="384"/>
      <c r="G408" s="94"/>
      <c r="H408" s="388">
        <f t="shared" si="2"/>
        <v>0</v>
      </c>
      <c r="I408" s="392"/>
      <c r="J408" s="494"/>
      <c r="K408" s="224"/>
      <c r="L408" s="578"/>
      <c r="M408" s="274"/>
      <c r="N408" s="274"/>
      <c r="O408" s="274"/>
      <c r="P408" s="274"/>
      <c r="Q408" s="274"/>
    </row>
    <row r="409" spans="1:17" ht="13.5">
      <c r="A409" s="25"/>
      <c r="B409" s="279"/>
      <c r="C409" s="279"/>
      <c r="D409" s="384"/>
      <c r="E409" s="95"/>
      <c r="F409" s="384"/>
      <c r="G409" s="94"/>
      <c r="H409" s="388">
        <f t="shared" si="2"/>
        <v>0</v>
      </c>
      <c r="I409" s="392"/>
      <c r="J409" s="494"/>
      <c r="K409" s="224"/>
      <c r="L409" s="578"/>
      <c r="M409" s="274"/>
      <c r="N409" s="274"/>
      <c r="O409" s="274"/>
      <c r="P409" s="274"/>
      <c r="Q409" s="274"/>
    </row>
    <row r="410" spans="1:17" ht="13.5">
      <c r="A410" s="25"/>
      <c r="B410" s="279"/>
      <c r="C410" s="279"/>
      <c r="D410" s="384"/>
      <c r="E410" s="95"/>
      <c r="F410" s="384"/>
      <c r="G410" s="94"/>
      <c r="H410" s="388">
        <f t="shared" si="2"/>
        <v>0</v>
      </c>
      <c r="I410" s="392"/>
      <c r="J410" s="494"/>
      <c r="K410" s="224"/>
      <c r="L410" s="578"/>
      <c r="M410" s="274"/>
      <c r="N410" s="274"/>
      <c r="O410" s="274"/>
      <c r="P410" s="274"/>
      <c r="Q410" s="274"/>
    </row>
    <row r="411" spans="1:17" ht="13.5">
      <c r="A411" s="25"/>
      <c r="B411" s="291"/>
      <c r="C411" s="469"/>
      <c r="D411" s="385"/>
      <c r="E411" s="140"/>
      <c r="F411" s="385"/>
      <c r="G411" s="101"/>
      <c r="H411" s="389">
        <f t="shared" si="2"/>
        <v>0</v>
      </c>
      <c r="I411" s="393">
        <f>SUM(H407:H411)</f>
        <v>0</v>
      </c>
      <c r="J411" s="354"/>
      <c r="K411" s="224"/>
      <c r="L411" s="578"/>
      <c r="M411" s="274"/>
      <c r="N411" s="274"/>
      <c r="O411" s="274"/>
      <c r="P411" s="274"/>
      <c r="Q411" s="274"/>
    </row>
    <row r="412" spans="1:17" ht="13.5">
      <c r="A412" s="25"/>
      <c r="B412" s="279" t="s">
        <v>177</v>
      </c>
      <c r="C412" s="278"/>
      <c r="D412" s="384"/>
      <c r="E412" s="95"/>
      <c r="F412" s="384"/>
      <c r="G412" s="94"/>
      <c r="H412" s="388">
        <f t="shared" si="2"/>
        <v>0</v>
      </c>
      <c r="I412" s="391"/>
      <c r="J412" s="493"/>
      <c r="K412" s="224"/>
      <c r="L412" s="578"/>
      <c r="M412" s="274"/>
      <c r="N412" s="274"/>
      <c r="O412" s="274"/>
      <c r="P412" s="274"/>
      <c r="Q412" s="274"/>
    </row>
    <row r="413" spans="1:17" ht="13.5">
      <c r="A413" s="25"/>
      <c r="B413" s="291"/>
      <c r="C413" s="479"/>
      <c r="D413" s="385"/>
      <c r="E413" s="140"/>
      <c r="F413" s="385"/>
      <c r="G413" s="101"/>
      <c r="H413" s="389">
        <f t="shared" si="2"/>
        <v>0</v>
      </c>
      <c r="I413" s="393">
        <f>SUM(H412:H413)</f>
        <v>0</v>
      </c>
      <c r="J413" s="354"/>
      <c r="K413" s="224"/>
      <c r="L413" s="578"/>
      <c r="M413" s="274"/>
      <c r="N413" s="274"/>
      <c r="O413" s="274"/>
      <c r="P413" s="274"/>
      <c r="Q413" s="274"/>
    </row>
    <row r="414" spans="1:17" ht="13.5">
      <c r="A414" s="25"/>
      <c r="B414" s="279" t="s">
        <v>176</v>
      </c>
      <c r="C414" s="279" t="s">
        <v>174</v>
      </c>
      <c r="D414" s="384"/>
      <c r="E414" s="95"/>
      <c r="F414" s="384"/>
      <c r="G414" s="94"/>
      <c r="H414" s="388">
        <f t="shared" si="2"/>
        <v>0</v>
      </c>
      <c r="I414" s="392"/>
      <c r="J414" s="494"/>
      <c r="K414" s="581"/>
      <c r="L414" s="578"/>
      <c r="M414" s="274"/>
      <c r="N414" s="274"/>
      <c r="O414" s="274"/>
      <c r="P414" s="274"/>
      <c r="Q414" s="274"/>
    </row>
    <row r="415" spans="1:17" ht="13.5">
      <c r="A415" s="25"/>
      <c r="B415" s="306"/>
      <c r="C415" s="291" t="s">
        <v>175</v>
      </c>
      <c r="D415" s="385"/>
      <c r="E415" s="140"/>
      <c r="F415" s="385"/>
      <c r="G415" s="101"/>
      <c r="H415" s="389">
        <f t="shared" si="2"/>
        <v>0</v>
      </c>
      <c r="I415" s="393">
        <f>SUM(H414:H415)</f>
        <v>0</v>
      </c>
      <c r="J415" s="354"/>
      <c r="K415" s="581"/>
      <c r="L415" s="578"/>
      <c r="M415" s="274"/>
      <c r="N415" s="274"/>
      <c r="O415" s="274"/>
      <c r="P415" s="274"/>
      <c r="Q415" s="274"/>
    </row>
    <row r="416" spans="1:17" ht="13.5">
      <c r="A416" s="25"/>
      <c r="B416" s="279" t="s">
        <v>103</v>
      </c>
      <c r="C416" s="279" t="s">
        <v>174</v>
      </c>
      <c r="D416" s="384"/>
      <c r="E416" s="95"/>
      <c r="F416" s="384"/>
      <c r="G416" s="94"/>
      <c r="H416" s="388">
        <f t="shared" si="2"/>
        <v>0</v>
      </c>
      <c r="I416" s="392"/>
      <c r="J416" s="494"/>
      <c r="K416" s="581"/>
      <c r="L416" s="578"/>
      <c r="M416" s="274"/>
      <c r="N416" s="274"/>
      <c r="O416" s="274"/>
      <c r="P416" s="274"/>
      <c r="Q416" s="274"/>
    </row>
    <row r="417" spans="1:17" ht="13.5">
      <c r="A417" s="25"/>
      <c r="B417" s="306"/>
      <c r="C417" s="291" t="s">
        <v>175</v>
      </c>
      <c r="D417" s="385"/>
      <c r="E417" s="140"/>
      <c r="F417" s="385"/>
      <c r="G417" s="101"/>
      <c r="H417" s="389">
        <f t="shared" si="2"/>
        <v>0</v>
      </c>
      <c r="I417" s="393">
        <f>SUM(H416:H417)</f>
        <v>0</v>
      </c>
      <c r="J417" s="354"/>
      <c r="K417" s="581"/>
      <c r="L417" s="578"/>
      <c r="M417" s="274"/>
      <c r="N417" s="274"/>
      <c r="O417" s="274"/>
      <c r="P417" s="274"/>
      <c r="Q417" s="274"/>
    </row>
    <row r="418" spans="1:17" ht="13.5">
      <c r="A418" s="25"/>
      <c r="B418" s="279" t="s">
        <v>107</v>
      </c>
      <c r="C418" s="279" t="s">
        <v>174</v>
      </c>
      <c r="D418" s="384"/>
      <c r="E418" s="95"/>
      <c r="F418" s="384"/>
      <c r="G418" s="94"/>
      <c r="H418" s="388">
        <f t="shared" si="2"/>
        <v>0</v>
      </c>
      <c r="I418" s="392"/>
      <c r="J418" s="494"/>
      <c r="K418" s="581"/>
      <c r="L418" s="578"/>
      <c r="M418" s="274"/>
      <c r="N418" s="274"/>
      <c r="O418" s="274"/>
      <c r="P418" s="274"/>
      <c r="Q418" s="274"/>
    </row>
    <row r="419" spans="1:17" ht="13.5">
      <c r="A419" s="25"/>
      <c r="B419" s="306"/>
      <c r="C419" s="291" t="s">
        <v>175</v>
      </c>
      <c r="D419" s="385"/>
      <c r="E419" s="140"/>
      <c r="F419" s="385"/>
      <c r="G419" s="101"/>
      <c r="H419" s="389">
        <f t="shared" si="2"/>
        <v>0</v>
      </c>
      <c r="I419" s="393">
        <f>SUM(H418:H419)</f>
        <v>0</v>
      </c>
      <c r="J419" s="354"/>
      <c r="K419" s="581"/>
      <c r="L419" s="578"/>
      <c r="M419" s="274"/>
      <c r="N419" s="274"/>
      <c r="O419" s="274"/>
      <c r="P419" s="274"/>
      <c r="Q419" s="274"/>
    </row>
    <row r="420" spans="1:17" ht="13.5">
      <c r="A420" s="25"/>
      <c r="B420" s="279" t="s">
        <v>178</v>
      </c>
      <c r="C420" s="278"/>
      <c r="D420" s="383"/>
      <c r="E420" s="150" t="s">
        <v>24</v>
      </c>
      <c r="F420" s="383"/>
      <c r="G420" s="152"/>
      <c r="H420" s="388">
        <f t="shared" si="2"/>
        <v>0</v>
      </c>
      <c r="I420" s="391"/>
      <c r="J420" s="493"/>
      <c r="K420" s="581"/>
      <c r="L420" s="578"/>
      <c r="M420" s="274"/>
      <c r="N420" s="274"/>
      <c r="O420" s="274"/>
      <c r="P420" s="274"/>
      <c r="Q420" s="274"/>
    </row>
    <row r="421" spans="1:17" ht="13.5">
      <c r="A421" s="25"/>
      <c r="B421" s="291"/>
      <c r="C421" s="291"/>
      <c r="D421" s="385"/>
      <c r="E421" s="140" t="s">
        <v>24</v>
      </c>
      <c r="F421" s="385"/>
      <c r="G421" s="153"/>
      <c r="H421" s="389">
        <f t="shared" si="2"/>
        <v>0</v>
      </c>
      <c r="I421" s="393">
        <f>SUM(H420:H421)</f>
        <v>0</v>
      </c>
      <c r="J421" s="354"/>
      <c r="K421" s="581"/>
      <c r="L421" s="578"/>
      <c r="M421" s="274"/>
      <c r="N421" s="274"/>
      <c r="O421" s="274"/>
      <c r="P421" s="274"/>
      <c r="Q421" s="274"/>
    </row>
    <row r="422" spans="1:17" ht="13.5">
      <c r="A422" s="25"/>
      <c r="B422" s="279" t="s">
        <v>179</v>
      </c>
      <c r="C422" s="278"/>
      <c r="D422" s="384"/>
      <c r="E422" s="95"/>
      <c r="F422" s="384"/>
      <c r="G422" s="94"/>
      <c r="H422" s="388">
        <f t="shared" si="2"/>
        <v>0</v>
      </c>
      <c r="I422" s="392"/>
      <c r="J422" s="494"/>
      <c r="K422" s="581"/>
      <c r="L422" s="578"/>
      <c r="M422" s="274"/>
      <c r="N422" s="274"/>
      <c r="O422" s="274"/>
      <c r="P422" s="274"/>
      <c r="Q422" s="274"/>
    </row>
    <row r="423" spans="1:17" ht="13.5">
      <c r="A423" s="25"/>
      <c r="B423" s="291"/>
      <c r="C423" s="295"/>
      <c r="D423" s="385"/>
      <c r="E423" s="140"/>
      <c r="F423" s="385"/>
      <c r="G423" s="101"/>
      <c r="H423" s="389">
        <f t="shared" si="2"/>
        <v>0</v>
      </c>
      <c r="I423" s="393">
        <f>SUM(H422:H423)</f>
        <v>0</v>
      </c>
      <c r="J423" s="354"/>
      <c r="K423" s="581"/>
      <c r="L423" s="578"/>
      <c r="M423" s="274"/>
      <c r="N423" s="274"/>
      <c r="O423" s="274"/>
      <c r="P423" s="274"/>
      <c r="Q423" s="274"/>
    </row>
    <row r="424" spans="1:17" ht="13.5">
      <c r="A424" s="25"/>
      <c r="B424" s="279" t="s">
        <v>180</v>
      </c>
      <c r="C424" s="278"/>
      <c r="D424" s="384"/>
      <c r="E424" s="95"/>
      <c r="F424" s="384"/>
      <c r="G424" s="94"/>
      <c r="H424" s="388">
        <f t="shared" si="2"/>
        <v>0</v>
      </c>
      <c r="I424" s="392"/>
      <c r="J424" s="494"/>
      <c r="K424" s="224"/>
      <c r="L424" s="225"/>
      <c r="M424" s="274"/>
      <c r="N424" s="274"/>
      <c r="O424" s="274"/>
      <c r="P424" s="274"/>
      <c r="Q424" s="274"/>
    </row>
    <row r="425" spans="1:17" ht="13.5">
      <c r="A425" s="25"/>
      <c r="B425" s="291"/>
      <c r="C425" s="295"/>
      <c r="D425" s="385"/>
      <c r="E425" s="140"/>
      <c r="F425" s="385"/>
      <c r="G425" s="101"/>
      <c r="H425" s="389">
        <f t="shared" si="2"/>
        <v>0</v>
      </c>
      <c r="I425" s="393">
        <f>SUM(H424:H425)</f>
        <v>0</v>
      </c>
      <c r="J425" s="354"/>
      <c r="K425" s="224"/>
      <c r="L425" s="225"/>
      <c r="M425" s="274"/>
      <c r="N425" s="274"/>
      <c r="O425" s="274"/>
      <c r="P425" s="274"/>
      <c r="Q425" s="274"/>
    </row>
    <row r="426" spans="1:17" ht="13.5">
      <c r="A426" s="24"/>
      <c r="B426" s="279" t="s">
        <v>386</v>
      </c>
      <c r="C426" s="278"/>
      <c r="D426" s="384"/>
      <c r="E426" s="95"/>
      <c r="F426" s="384"/>
      <c r="G426" s="94"/>
      <c r="H426" s="388">
        <f t="shared" si="2"/>
        <v>0</v>
      </c>
      <c r="I426" s="392"/>
      <c r="J426" s="494"/>
      <c r="K426" s="224"/>
      <c r="L426" s="225"/>
      <c r="M426" s="274"/>
      <c r="N426" s="274"/>
      <c r="O426" s="274"/>
      <c r="P426" s="274"/>
      <c r="Q426" s="274"/>
    </row>
    <row r="427" spans="1:17" ht="13.5">
      <c r="A427" s="24"/>
      <c r="B427" s="291"/>
      <c r="C427" s="295"/>
      <c r="D427" s="385"/>
      <c r="E427" s="140"/>
      <c r="F427" s="385"/>
      <c r="G427" s="101"/>
      <c r="H427" s="389">
        <f t="shared" si="2"/>
        <v>0</v>
      </c>
      <c r="I427" s="393">
        <f>SUM(H426:H427)</f>
        <v>0</v>
      </c>
      <c r="J427" s="354"/>
      <c r="K427" s="224"/>
      <c r="L427" s="225"/>
      <c r="M427" s="274"/>
      <c r="N427" s="274"/>
      <c r="O427" s="274"/>
      <c r="P427" s="274"/>
      <c r="Q427" s="274"/>
    </row>
    <row r="428" spans="1:17" ht="13.5">
      <c r="A428" s="24"/>
      <c r="B428" s="279" t="s">
        <v>387</v>
      </c>
      <c r="C428" s="278"/>
      <c r="D428" s="384"/>
      <c r="E428" s="95"/>
      <c r="F428" s="384"/>
      <c r="G428" s="94"/>
      <c r="H428" s="388">
        <f t="shared" si="2"/>
        <v>0</v>
      </c>
      <c r="I428" s="392"/>
      <c r="J428" s="494"/>
      <c r="K428" s="224"/>
      <c r="L428" s="225"/>
      <c r="M428" s="274"/>
      <c r="N428" s="274"/>
      <c r="O428" s="274"/>
      <c r="P428" s="274"/>
      <c r="Q428" s="274"/>
    </row>
    <row r="429" spans="1:17" ht="13.5">
      <c r="A429" s="24"/>
      <c r="B429" s="291"/>
      <c r="C429" s="295"/>
      <c r="D429" s="385"/>
      <c r="E429" s="140"/>
      <c r="F429" s="385"/>
      <c r="G429" s="101"/>
      <c r="H429" s="389">
        <f t="shared" si="2"/>
        <v>0</v>
      </c>
      <c r="I429" s="393">
        <f>SUM(H428:H429)</f>
        <v>0</v>
      </c>
      <c r="J429" s="354"/>
      <c r="K429" s="224"/>
      <c r="L429" s="225"/>
      <c r="M429" s="274"/>
      <c r="N429" s="274"/>
      <c r="O429" s="274"/>
      <c r="P429" s="274"/>
      <c r="Q429" s="274"/>
    </row>
    <row r="430" spans="1:17" ht="13.5">
      <c r="A430" s="24"/>
      <c r="B430" s="279" t="s">
        <v>181</v>
      </c>
      <c r="C430" s="278"/>
      <c r="D430" s="384"/>
      <c r="E430" s="95"/>
      <c r="F430" s="384"/>
      <c r="G430" s="94"/>
      <c r="H430" s="388">
        <f t="shared" si="2"/>
        <v>0</v>
      </c>
      <c r="I430" s="392"/>
      <c r="J430" s="494"/>
      <c r="K430" s="224"/>
      <c r="L430" s="225"/>
      <c r="M430" s="274"/>
      <c r="N430" s="274"/>
      <c r="O430" s="274"/>
      <c r="P430" s="274"/>
      <c r="Q430" s="274"/>
    </row>
    <row r="431" spans="1:17" ht="13.5">
      <c r="A431" s="24"/>
      <c r="B431" s="291"/>
      <c r="C431" s="295"/>
      <c r="D431" s="385"/>
      <c r="E431" s="140"/>
      <c r="F431" s="385"/>
      <c r="G431" s="101"/>
      <c r="H431" s="389">
        <f t="shared" si="2"/>
        <v>0</v>
      </c>
      <c r="I431" s="393">
        <f>SUM(H430:H431)</f>
        <v>0</v>
      </c>
      <c r="J431" s="354"/>
      <c r="K431" s="224"/>
      <c r="L431" s="225"/>
      <c r="M431" s="274"/>
      <c r="N431" s="274"/>
      <c r="O431" s="274"/>
      <c r="P431" s="274"/>
      <c r="Q431" s="274"/>
    </row>
    <row r="432" spans="1:17" ht="15" customHeight="1">
      <c r="A432" s="24"/>
      <c r="B432" s="279" t="s">
        <v>129</v>
      </c>
      <c r="C432" s="278"/>
      <c r="D432" s="384"/>
      <c r="E432" s="95"/>
      <c r="F432" s="384"/>
      <c r="G432" s="94"/>
      <c r="H432" s="388">
        <f t="shared" si="2"/>
        <v>0</v>
      </c>
      <c r="I432" s="392"/>
      <c r="J432" s="494"/>
      <c r="K432" s="336"/>
      <c r="L432" s="583"/>
      <c r="M432" s="274"/>
      <c r="N432" s="274"/>
      <c r="O432" s="274"/>
      <c r="P432" s="274"/>
      <c r="Q432" s="274"/>
    </row>
    <row r="433" spans="1:17" ht="14.25" thickBot="1">
      <c r="A433" s="219"/>
      <c r="B433" s="285"/>
      <c r="C433" s="285"/>
      <c r="D433" s="386"/>
      <c r="E433" s="146"/>
      <c r="F433" s="386"/>
      <c r="G433" s="457"/>
      <c r="H433" s="390">
        <f t="shared" si="2"/>
        <v>0</v>
      </c>
      <c r="I433" s="395">
        <f>SUM(H432:H433)</f>
        <v>0</v>
      </c>
      <c r="J433" s="354"/>
      <c r="K433" s="224"/>
      <c r="L433" s="225"/>
      <c r="M433" s="274"/>
      <c r="N433" s="274"/>
      <c r="O433" s="274"/>
      <c r="P433" s="274"/>
      <c r="Q433" s="274"/>
    </row>
    <row r="434" spans="1:17" ht="15.75" customHeight="1" thickBot="1">
      <c r="A434" s="541"/>
      <c r="B434" s="611" t="s">
        <v>109</v>
      </c>
      <c r="C434" s="281"/>
      <c r="D434" s="458"/>
      <c r="E434" s="458"/>
      <c r="F434" s="458"/>
      <c r="G434" s="459"/>
      <c r="H434" s="361"/>
      <c r="I434" s="433">
        <f>K434</f>
        <v>0</v>
      </c>
      <c r="J434" s="508"/>
      <c r="K434" s="582">
        <f>SUM(I405:I433)</f>
        <v>0</v>
      </c>
      <c r="L434" s="225"/>
      <c r="M434" s="274"/>
      <c r="N434" s="274"/>
      <c r="O434" s="274"/>
      <c r="P434" s="274"/>
      <c r="Q434" s="274"/>
    </row>
    <row r="435" spans="1:17" ht="13.5">
      <c r="A435" s="542"/>
      <c r="B435" s="314"/>
      <c r="C435" s="278"/>
      <c r="D435" s="137"/>
      <c r="E435" s="137"/>
      <c r="F435" s="137"/>
      <c r="G435" s="99"/>
      <c r="H435" s="190"/>
      <c r="I435" s="359"/>
      <c r="J435" s="359"/>
      <c r="K435" s="241"/>
      <c r="L435" s="225"/>
      <c r="M435" s="274"/>
      <c r="N435" s="274"/>
      <c r="O435" s="274"/>
      <c r="P435" s="274"/>
      <c r="Q435" s="274"/>
    </row>
    <row r="436" spans="1:17" ht="15" customHeight="1">
      <c r="A436" s="131" t="s">
        <v>14</v>
      </c>
      <c r="B436" s="323" t="s">
        <v>182</v>
      </c>
      <c r="C436" s="282"/>
      <c r="D436" s="396"/>
      <c r="E436" s="396"/>
      <c r="F436" s="396"/>
      <c r="G436" s="397"/>
      <c r="H436" s="398"/>
      <c r="I436" s="399"/>
      <c r="J436" s="228"/>
      <c r="K436" s="224"/>
      <c r="L436" s="225"/>
      <c r="M436" s="274"/>
      <c r="N436" s="274"/>
      <c r="O436" s="274"/>
      <c r="P436" s="274"/>
      <c r="Q436" s="274"/>
    </row>
    <row r="437" spans="1:17" ht="13.5">
      <c r="A437" s="24"/>
      <c r="B437" s="279" t="s">
        <v>184</v>
      </c>
      <c r="C437" s="278"/>
      <c r="D437" s="384"/>
      <c r="E437" s="95"/>
      <c r="F437" s="384"/>
      <c r="G437" s="94"/>
      <c r="H437" s="402">
        <f aca="true" t="shared" si="3" ref="H437:H454">IF(F437=0,D437*G437,D437*F437*G437)</f>
        <v>0</v>
      </c>
      <c r="I437" s="392"/>
      <c r="J437" s="494"/>
      <c r="K437" s="224"/>
      <c r="L437" s="225"/>
      <c r="M437" s="274"/>
      <c r="N437" s="274"/>
      <c r="O437" s="274"/>
      <c r="P437" s="274"/>
      <c r="Q437" s="274"/>
    </row>
    <row r="438" spans="1:17" ht="13.5">
      <c r="A438" s="25"/>
      <c r="B438" s="291"/>
      <c r="C438" s="469"/>
      <c r="D438" s="385"/>
      <c r="E438" s="140"/>
      <c r="F438" s="385"/>
      <c r="G438" s="101"/>
      <c r="H438" s="403">
        <f t="shared" si="3"/>
        <v>0</v>
      </c>
      <c r="I438" s="393">
        <f>SUM(H437:H438)</f>
        <v>0</v>
      </c>
      <c r="J438" s="354"/>
      <c r="K438" s="224"/>
      <c r="L438" s="225"/>
      <c r="M438" s="274"/>
      <c r="N438" s="274"/>
      <c r="O438" s="274"/>
      <c r="P438" s="274"/>
      <c r="Q438" s="274"/>
    </row>
    <row r="439" spans="1:17" ht="13.5">
      <c r="A439" s="25"/>
      <c r="B439" s="279" t="s">
        <v>185</v>
      </c>
      <c r="C439" s="278"/>
      <c r="D439" s="384"/>
      <c r="E439" s="95"/>
      <c r="F439" s="384"/>
      <c r="G439" s="94"/>
      <c r="H439" s="402">
        <f t="shared" si="3"/>
        <v>0</v>
      </c>
      <c r="I439" s="392"/>
      <c r="J439" s="494"/>
      <c r="K439" s="581"/>
      <c r="L439" s="578"/>
      <c r="M439" s="274"/>
      <c r="N439" s="274"/>
      <c r="O439" s="274"/>
      <c r="P439" s="274"/>
      <c r="Q439" s="274"/>
    </row>
    <row r="440" spans="1:17" ht="13.5">
      <c r="A440" s="25"/>
      <c r="B440" s="294"/>
      <c r="C440" s="469"/>
      <c r="D440" s="385"/>
      <c r="E440" s="140"/>
      <c r="F440" s="385"/>
      <c r="G440" s="101"/>
      <c r="H440" s="403">
        <f t="shared" si="3"/>
        <v>0</v>
      </c>
      <c r="I440" s="393">
        <f>SUM(H439:H440)</f>
        <v>0</v>
      </c>
      <c r="J440" s="354"/>
      <c r="K440" s="581"/>
      <c r="L440" s="578"/>
      <c r="M440" s="274"/>
      <c r="N440" s="274"/>
      <c r="O440" s="274"/>
      <c r="P440" s="274"/>
      <c r="Q440" s="274"/>
    </row>
    <row r="441" spans="1:17" ht="13.5">
      <c r="A441" s="25"/>
      <c r="B441" s="279" t="s">
        <v>186</v>
      </c>
      <c r="C441" s="279"/>
      <c r="D441" s="384"/>
      <c r="E441" s="95"/>
      <c r="F441" s="384"/>
      <c r="G441" s="94"/>
      <c r="H441" s="402">
        <f t="shared" si="3"/>
        <v>0</v>
      </c>
      <c r="I441" s="392"/>
      <c r="J441" s="494"/>
      <c r="K441" s="581"/>
      <c r="L441" s="578"/>
      <c r="M441" s="274"/>
      <c r="N441" s="274"/>
      <c r="O441" s="274"/>
      <c r="P441" s="274"/>
      <c r="Q441" s="274"/>
    </row>
    <row r="442" spans="1:17" ht="13.5">
      <c r="A442" s="25"/>
      <c r="B442" s="294"/>
      <c r="C442" s="469"/>
      <c r="D442" s="385"/>
      <c r="E442" s="140"/>
      <c r="F442" s="385"/>
      <c r="G442" s="101"/>
      <c r="H442" s="403">
        <f t="shared" si="3"/>
        <v>0</v>
      </c>
      <c r="I442" s="393">
        <f>SUM(H441:H442)</f>
        <v>0</v>
      </c>
      <c r="J442" s="354"/>
      <c r="K442" s="581"/>
      <c r="L442" s="578"/>
      <c r="M442" s="274"/>
      <c r="N442" s="274"/>
      <c r="O442" s="274"/>
      <c r="P442" s="274"/>
      <c r="Q442" s="274"/>
    </row>
    <row r="443" spans="1:17" ht="13.5">
      <c r="A443" s="25"/>
      <c r="B443" s="279" t="s">
        <v>187</v>
      </c>
      <c r="C443" s="279"/>
      <c r="D443" s="384"/>
      <c r="E443" s="95"/>
      <c r="F443" s="384"/>
      <c r="G443" s="94"/>
      <c r="H443" s="402">
        <f t="shared" si="3"/>
        <v>0</v>
      </c>
      <c r="I443" s="392"/>
      <c r="J443" s="494"/>
      <c r="K443" s="581"/>
      <c r="L443" s="578"/>
      <c r="M443" s="274"/>
      <c r="N443" s="274"/>
      <c r="O443" s="274"/>
      <c r="P443" s="274"/>
      <c r="Q443" s="274"/>
    </row>
    <row r="444" spans="1:17" ht="13.5">
      <c r="A444" s="25"/>
      <c r="B444" s="294"/>
      <c r="C444" s="469"/>
      <c r="D444" s="385"/>
      <c r="E444" s="140"/>
      <c r="F444" s="385"/>
      <c r="G444" s="101"/>
      <c r="H444" s="403">
        <f t="shared" si="3"/>
        <v>0</v>
      </c>
      <c r="I444" s="393">
        <f>SUM(H443:H444)</f>
        <v>0</v>
      </c>
      <c r="J444" s="354"/>
      <c r="K444" s="581"/>
      <c r="L444" s="578"/>
      <c r="M444" s="274"/>
      <c r="N444" s="274"/>
      <c r="O444" s="274"/>
      <c r="P444" s="274"/>
      <c r="Q444" s="274"/>
    </row>
    <row r="445" spans="1:17" ht="13.5">
      <c r="A445" s="25"/>
      <c r="B445" s="279" t="s">
        <v>204</v>
      </c>
      <c r="C445" s="279"/>
      <c r="D445" s="384"/>
      <c r="E445" s="95"/>
      <c r="F445" s="384"/>
      <c r="G445" s="94"/>
      <c r="H445" s="402">
        <f t="shared" si="3"/>
        <v>0</v>
      </c>
      <c r="I445" s="392"/>
      <c r="J445" s="494"/>
      <c r="K445" s="224"/>
      <c r="L445" s="225"/>
      <c r="M445" s="274"/>
      <c r="N445" s="274"/>
      <c r="O445" s="274"/>
      <c r="P445" s="274"/>
      <c r="Q445" s="274"/>
    </row>
    <row r="446" spans="1:17" ht="13.5">
      <c r="A446" s="25"/>
      <c r="B446" s="291"/>
      <c r="C446" s="291"/>
      <c r="D446" s="385"/>
      <c r="E446" s="140"/>
      <c r="F446" s="385"/>
      <c r="G446" s="101"/>
      <c r="H446" s="403">
        <f t="shared" si="3"/>
        <v>0</v>
      </c>
      <c r="I446" s="393">
        <f>SUM(H445:H446)</f>
        <v>0</v>
      </c>
      <c r="J446" s="354"/>
      <c r="K446" s="224"/>
      <c r="L446" s="225"/>
      <c r="M446" s="274"/>
      <c r="N446" s="274"/>
      <c r="O446" s="274"/>
      <c r="P446" s="274"/>
      <c r="Q446" s="274"/>
    </row>
    <row r="447" spans="1:17" ht="13.5">
      <c r="A447" s="25"/>
      <c r="B447" s="279" t="s">
        <v>156</v>
      </c>
      <c r="C447" s="279"/>
      <c r="D447" s="384"/>
      <c r="E447" s="95"/>
      <c r="F447" s="384"/>
      <c r="G447" s="94"/>
      <c r="H447" s="402">
        <f t="shared" si="3"/>
        <v>0</v>
      </c>
      <c r="I447" s="392"/>
      <c r="J447" s="494"/>
      <c r="K447" s="224"/>
      <c r="L447" s="225"/>
      <c r="M447" s="274"/>
      <c r="N447" s="274"/>
      <c r="O447" s="274"/>
      <c r="P447" s="274"/>
      <c r="Q447" s="274"/>
    </row>
    <row r="448" spans="1:17" ht="13.5">
      <c r="A448" s="25"/>
      <c r="B448" s="291"/>
      <c r="C448" s="291"/>
      <c r="D448" s="385"/>
      <c r="E448" s="140"/>
      <c r="F448" s="385"/>
      <c r="G448" s="101"/>
      <c r="H448" s="403">
        <f t="shared" si="3"/>
        <v>0</v>
      </c>
      <c r="I448" s="393">
        <f>SUM(H447:H448)</f>
        <v>0</v>
      </c>
      <c r="J448" s="354"/>
      <c r="K448" s="224"/>
      <c r="L448" s="225"/>
      <c r="M448" s="274"/>
      <c r="N448" s="274"/>
      <c r="O448" s="274"/>
      <c r="P448" s="274"/>
      <c r="Q448" s="274"/>
    </row>
    <row r="449" spans="1:17" ht="13.5">
      <c r="A449" s="24"/>
      <c r="B449" s="279" t="s">
        <v>181</v>
      </c>
      <c r="C449" s="279"/>
      <c r="D449" s="384"/>
      <c r="E449" s="95"/>
      <c r="F449" s="384"/>
      <c r="G449" s="94"/>
      <c r="H449" s="402">
        <f t="shared" si="3"/>
        <v>0</v>
      </c>
      <c r="I449" s="392"/>
      <c r="J449" s="494"/>
      <c r="K449" s="224"/>
      <c r="L449" s="225"/>
      <c r="M449" s="274"/>
      <c r="N449" s="274"/>
      <c r="O449" s="274"/>
      <c r="P449" s="274"/>
      <c r="Q449" s="274"/>
    </row>
    <row r="450" spans="1:17" ht="13.5">
      <c r="A450" s="24"/>
      <c r="B450" s="291"/>
      <c r="C450" s="291"/>
      <c r="D450" s="385"/>
      <c r="E450" s="140"/>
      <c r="F450" s="385"/>
      <c r="G450" s="101"/>
      <c r="H450" s="403">
        <f t="shared" si="3"/>
        <v>0</v>
      </c>
      <c r="I450" s="393">
        <f>SUM(H449:H450)</f>
        <v>0</v>
      </c>
      <c r="J450" s="354"/>
      <c r="K450" s="224"/>
      <c r="L450" s="225"/>
      <c r="M450" s="274"/>
      <c r="N450" s="274"/>
      <c r="O450" s="274"/>
      <c r="P450" s="274"/>
      <c r="Q450" s="274"/>
    </row>
    <row r="451" spans="1:17" ht="13.5">
      <c r="A451" s="24"/>
      <c r="B451" s="279" t="s">
        <v>188</v>
      </c>
      <c r="C451" s="278"/>
      <c r="D451" s="384"/>
      <c r="E451" s="95"/>
      <c r="F451" s="384"/>
      <c r="G451" s="94"/>
      <c r="H451" s="402">
        <f t="shared" si="3"/>
        <v>0</v>
      </c>
      <c r="I451" s="392"/>
      <c r="J451" s="494"/>
      <c r="K451" s="224"/>
      <c r="L451" s="225"/>
      <c r="M451" s="274"/>
      <c r="N451" s="274"/>
      <c r="O451" s="274"/>
      <c r="P451" s="274"/>
      <c r="Q451" s="274"/>
    </row>
    <row r="452" spans="1:17" ht="13.5">
      <c r="A452" s="24"/>
      <c r="B452" s="291"/>
      <c r="C452" s="295"/>
      <c r="D452" s="385"/>
      <c r="E452" s="140"/>
      <c r="F452" s="385"/>
      <c r="G452" s="101"/>
      <c r="H452" s="403">
        <f t="shared" si="3"/>
        <v>0</v>
      </c>
      <c r="I452" s="393">
        <f>SUM(H451:H452)</f>
        <v>0</v>
      </c>
      <c r="J452" s="354"/>
      <c r="K452" s="224"/>
      <c r="L452" s="225"/>
      <c r="M452" s="274"/>
      <c r="N452" s="274"/>
      <c r="O452" s="274"/>
      <c r="P452" s="274"/>
      <c r="Q452" s="274"/>
    </row>
    <row r="453" spans="1:17" ht="15" customHeight="1">
      <c r="A453" s="24"/>
      <c r="B453" s="279" t="s">
        <v>129</v>
      </c>
      <c r="C453" s="278"/>
      <c r="D453" s="384"/>
      <c r="E453" s="95"/>
      <c r="F453" s="384"/>
      <c r="G453" s="94"/>
      <c r="H453" s="402">
        <f t="shared" si="3"/>
        <v>0</v>
      </c>
      <c r="I453" s="392"/>
      <c r="J453" s="494"/>
      <c r="K453" s="224"/>
      <c r="L453" s="583"/>
      <c r="M453" s="274"/>
      <c r="N453" s="274"/>
      <c r="O453" s="274"/>
      <c r="P453" s="274"/>
      <c r="Q453" s="274"/>
    </row>
    <row r="454" spans="1:17" ht="13.5" customHeight="1" thickBot="1">
      <c r="A454" s="219"/>
      <c r="B454" s="285"/>
      <c r="C454" s="285"/>
      <c r="D454" s="401"/>
      <c r="E454" s="139"/>
      <c r="F454" s="401"/>
      <c r="G454" s="425"/>
      <c r="H454" s="404">
        <f t="shared" si="3"/>
        <v>0</v>
      </c>
      <c r="I454" s="395">
        <f>SUM(H453:H454)</f>
        <v>0</v>
      </c>
      <c r="J454" s="354"/>
      <c r="K454" s="266"/>
      <c r="L454" s="583"/>
      <c r="M454" s="274"/>
      <c r="N454" s="274"/>
      <c r="O454" s="274"/>
      <c r="P454" s="274"/>
      <c r="Q454" s="274"/>
    </row>
    <row r="455" spans="1:17" ht="15.75" customHeight="1" thickBot="1">
      <c r="A455" s="541"/>
      <c r="B455" s="611" t="s">
        <v>183</v>
      </c>
      <c r="C455" s="281"/>
      <c r="D455" s="458"/>
      <c r="E455" s="458"/>
      <c r="F455" s="458"/>
      <c r="G455" s="459"/>
      <c r="H455" s="257"/>
      <c r="I455" s="500">
        <f>K455</f>
        <v>0</v>
      </c>
      <c r="J455" s="513"/>
      <c r="K455" s="582">
        <f>SUM(I436:I454)</f>
        <v>0</v>
      </c>
      <c r="L455" s="225"/>
      <c r="M455" s="274"/>
      <c r="N455" s="274"/>
      <c r="O455" s="274"/>
      <c r="P455" s="274"/>
      <c r="Q455" s="274"/>
    </row>
    <row r="456" spans="1:17" ht="13.5">
      <c r="A456" s="542"/>
      <c r="B456" s="314"/>
      <c r="C456" s="278"/>
      <c r="D456" s="137"/>
      <c r="E456" s="137"/>
      <c r="F456" s="137"/>
      <c r="G456" s="99"/>
      <c r="H456" s="190"/>
      <c r="I456" s="362"/>
      <c r="J456" s="362"/>
      <c r="K456" s="241"/>
      <c r="L456" s="225"/>
      <c r="M456" s="274"/>
      <c r="N456" s="274"/>
      <c r="O456" s="274"/>
      <c r="P456" s="274"/>
      <c r="Q456" s="274"/>
    </row>
    <row r="457" spans="1:17" ht="15" customHeight="1">
      <c r="A457" s="131" t="s">
        <v>15</v>
      </c>
      <c r="B457" s="314" t="s">
        <v>55</v>
      </c>
      <c r="C457" s="278"/>
      <c r="D457" s="396"/>
      <c r="E457" s="396"/>
      <c r="F457" s="396"/>
      <c r="G457" s="397"/>
      <c r="H457" s="398"/>
      <c r="I457" s="399"/>
      <c r="J457" s="228"/>
      <c r="K457" s="584"/>
      <c r="L457" s="225"/>
      <c r="M457" s="274"/>
      <c r="N457" s="274"/>
      <c r="O457" s="274"/>
      <c r="P457" s="274"/>
      <c r="Q457" s="274"/>
    </row>
    <row r="458" spans="1:17" ht="13.5">
      <c r="A458" s="24"/>
      <c r="B458" s="279" t="s">
        <v>262</v>
      </c>
      <c r="C458" s="278"/>
      <c r="D458" s="384"/>
      <c r="E458" s="95"/>
      <c r="F458" s="384"/>
      <c r="G458" s="94"/>
      <c r="H458" s="402">
        <f aca="true" t="shared" si="4" ref="H458:H469">IF(F458=0,D458*G458,D458*F458*G458)</f>
        <v>0</v>
      </c>
      <c r="I458" s="427"/>
      <c r="J458" s="494"/>
      <c r="K458" s="224"/>
      <c r="L458" s="225"/>
      <c r="M458" s="274"/>
      <c r="N458" s="274"/>
      <c r="O458" s="274"/>
      <c r="P458" s="274"/>
      <c r="Q458" s="274"/>
    </row>
    <row r="459" spans="1:17" ht="13.5">
      <c r="A459" s="25"/>
      <c r="B459" s="294"/>
      <c r="C459" s="469"/>
      <c r="D459" s="385"/>
      <c r="E459" s="140"/>
      <c r="F459" s="385"/>
      <c r="G459" s="101"/>
      <c r="H459" s="403">
        <f t="shared" si="4"/>
        <v>0</v>
      </c>
      <c r="I459" s="453">
        <f>SUM(H458:H459)</f>
        <v>0</v>
      </c>
      <c r="J459" s="354"/>
      <c r="K459" s="224"/>
      <c r="L459" s="225"/>
      <c r="M459" s="274"/>
      <c r="N459" s="274"/>
      <c r="O459" s="274"/>
      <c r="P459" s="274"/>
      <c r="Q459" s="274"/>
    </row>
    <row r="460" spans="1:17" ht="13.5">
      <c r="A460" s="25"/>
      <c r="B460" s="279" t="s">
        <v>204</v>
      </c>
      <c r="C460" s="279"/>
      <c r="D460" s="384"/>
      <c r="E460" s="95"/>
      <c r="F460" s="384"/>
      <c r="G460" s="94"/>
      <c r="H460" s="402">
        <f t="shared" si="4"/>
        <v>0</v>
      </c>
      <c r="I460" s="427"/>
      <c r="J460" s="494"/>
      <c r="K460" s="224"/>
      <c r="L460" s="225"/>
      <c r="M460" s="274"/>
      <c r="N460" s="274"/>
      <c r="O460" s="274"/>
      <c r="P460" s="274"/>
      <c r="Q460" s="274"/>
    </row>
    <row r="461" spans="1:17" ht="13.5">
      <c r="A461" s="25"/>
      <c r="B461" s="291"/>
      <c r="C461" s="291"/>
      <c r="D461" s="385"/>
      <c r="E461" s="140"/>
      <c r="F461" s="385"/>
      <c r="G461" s="101"/>
      <c r="H461" s="403">
        <f t="shared" si="4"/>
        <v>0</v>
      </c>
      <c r="I461" s="453">
        <f>SUM(H460:H461)</f>
        <v>0</v>
      </c>
      <c r="J461" s="354"/>
      <c r="K461" s="224"/>
      <c r="L461" s="225"/>
      <c r="M461" s="274"/>
      <c r="N461" s="274"/>
      <c r="O461" s="274"/>
      <c r="P461" s="274"/>
      <c r="Q461" s="274"/>
    </row>
    <row r="462" spans="1:17" ht="13.5">
      <c r="A462" s="24"/>
      <c r="B462" s="279" t="s">
        <v>191</v>
      </c>
      <c r="C462" s="279"/>
      <c r="D462" s="384"/>
      <c r="E462" s="95"/>
      <c r="F462" s="384"/>
      <c r="G462" s="94"/>
      <c r="H462" s="402">
        <f t="shared" si="4"/>
        <v>0</v>
      </c>
      <c r="I462" s="427"/>
      <c r="J462" s="494"/>
      <c r="K462" s="224"/>
      <c r="L462" s="225"/>
      <c r="M462" s="274"/>
      <c r="N462" s="274"/>
      <c r="O462" s="274"/>
      <c r="P462" s="274"/>
      <c r="Q462" s="274"/>
    </row>
    <row r="463" spans="1:17" ht="13.5">
      <c r="A463" s="24"/>
      <c r="B463" s="291"/>
      <c r="C463" s="291"/>
      <c r="D463" s="385"/>
      <c r="E463" s="140"/>
      <c r="F463" s="385"/>
      <c r="G463" s="101"/>
      <c r="H463" s="403">
        <f t="shared" si="4"/>
        <v>0</v>
      </c>
      <c r="I463" s="453">
        <f>SUM(H462:H463)</f>
        <v>0</v>
      </c>
      <c r="J463" s="354"/>
      <c r="K463" s="224"/>
      <c r="L463" s="225"/>
      <c r="M463" s="274"/>
      <c r="N463" s="274"/>
      <c r="O463" s="274"/>
      <c r="P463" s="274"/>
      <c r="Q463" s="274"/>
    </row>
    <row r="464" spans="1:17" ht="13.5">
      <c r="A464" s="24"/>
      <c r="B464" s="279" t="s">
        <v>181</v>
      </c>
      <c r="C464" s="278"/>
      <c r="D464" s="384"/>
      <c r="E464" s="95"/>
      <c r="F464" s="384"/>
      <c r="G464" s="94"/>
      <c r="H464" s="402">
        <f t="shared" si="4"/>
        <v>0</v>
      </c>
      <c r="I464" s="427"/>
      <c r="J464" s="494"/>
      <c r="K464" s="224"/>
      <c r="L464" s="225"/>
      <c r="M464" s="274"/>
      <c r="N464" s="274"/>
      <c r="O464" s="274"/>
      <c r="P464" s="274"/>
      <c r="Q464" s="274"/>
    </row>
    <row r="465" spans="1:17" ht="13.5">
      <c r="A465" s="24"/>
      <c r="B465" s="291"/>
      <c r="C465" s="295"/>
      <c r="D465" s="385"/>
      <c r="E465" s="140"/>
      <c r="F465" s="385"/>
      <c r="G465" s="101"/>
      <c r="H465" s="403">
        <f t="shared" si="4"/>
        <v>0</v>
      </c>
      <c r="I465" s="453">
        <f>SUM(H464:H465)</f>
        <v>0</v>
      </c>
      <c r="J465" s="354"/>
      <c r="K465" s="224"/>
      <c r="L465" s="225"/>
      <c r="M465" s="274"/>
      <c r="N465" s="274"/>
      <c r="O465" s="274"/>
      <c r="P465" s="274"/>
      <c r="Q465" s="274"/>
    </row>
    <row r="466" spans="1:17" ht="13.5">
      <c r="A466" s="24"/>
      <c r="B466" s="279" t="s">
        <v>189</v>
      </c>
      <c r="C466" s="278"/>
      <c r="D466" s="384"/>
      <c r="E466" s="95"/>
      <c r="F466" s="384"/>
      <c r="G466" s="94"/>
      <c r="H466" s="402">
        <f t="shared" si="4"/>
        <v>0</v>
      </c>
      <c r="I466" s="427"/>
      <c r="J466" s="494"/>
      <c r="K466" s="224"/>
      <c r="L466" s="225"/>
      <c r="M466" s="274"/>
      <c r="N466" s="274"/>
      <c r="O466" s="274"/>
      <c r="P466" s="274"/>
      <c r="Q466" s="274"/>
    </row>
    <row r="467" spans="1:17" ht="13.5">
      <c r="A467" s="24"/>
      <c r="B467" s="291"/>
      <c r="C467" s="295"/>
      <c r="D467" s="385"/>
      <c r="E467" s="140"/>
      <c r="F467" s="385"/>
      <c r="G467" s="101"/>
      <c r="H467" s="403">
        <f t="shared" si="4"/>
        <v>0</v>
      </c>
      <c r="I467" s="453">
        <f>SUM(H466:H467)</f>
        <v>0</v>
      </c>
      <c r="J467" s="354"/>
      <c r="K467" s="224"/>
      <c r="L467" s="225"/>
      <c r="M467" s="274"/>
      <c r="N467" s="274"/>
      <c r="O467" s="274"/>
      <c r="P467" s="274"/>
      <c r="Q467" s="274"/>
    </row>
    <row r="468" spans="1:17" ht="15" customHeight="1">
      <c r="A468" s="24"/>
      <c r="B468" s="279" t="s">
        <v>129</v>
      </c>
      <c r="C468" s="278"/>
      <c r="D468" s="384"/>
      <c r="E468" s="95"/>
      <c r="F468" s="384"/>
      <c r="G468" s="94"/>
      <c r="H468" s="402">
        <f t="shared" si="4"/>
        <v>0</v>
      </c>
      <c r="I468" s="427"/>
      <c r="J468" s="494"/>
      <c r="K468" s="224"/>
      <c r="L468" s="225"/>
      <c r="M468" s="274"/>
      <c r="N468" s="274"/>
      <c r="O468" s="274"/>
      <c r="P468" s="274"/>
      <c r="Q468" s="274"/>
    </row>
    <row r="469" spans="1:17" ht="14.25" thickBot="1">
      <c r="A469" s="219"/>
      <c r="B469" s="285"/>
      <c r="C469" s="285"/>
      <c r="D469" s="386"/>
      <c r="E469" s="146"/>
      <c r="F469" s="386"/>
      <c r="G469" s="105"/>
      <c r="H469" s="404">
        <f t="shared" si="4"/>
        <v>0</v>
      </c>
      <c r="I469" s="428">
        <f>SUM(H468:H469)</f>
        <v>0</v>
      </c>
      <c r="J469" s="354"/>
      <c r="K469" s="266"/>
      <c r="L469" s="225"/>
      <c r="M469" s="274"/>
      <c r="N469" s="274"/>
      <c r="O469" s="274"/>
      <c r="P469" s="274"/>
      <c r="Q469" s="274"/>
    </row>
    <row r="470" spans="1:17" ht="15.75" customHeight="1" thickBot="1">
      <c r="A470" s="541"/>
      <c r="B470" s="320" t="s">
        <v>190</v>
      </c>
      <c r="C470" s="281"/>
      <c r="D470" s="154"/>
      <c r="E470" s="154"/>
      <c r="F470" s="154"/>
      <c r="G470" s="108"/>
      <c r="H470" s="361"/>
      <c r="I470" s="514">
        <f>K470</f>
        <v>0</v>
      </c>
      <c r="J470" s="513"/>
      <c r="K470" s="582">
        <f>SUM(I458:I469)</f>
        <v>0</v>
      </c>
      <c r="L470" s="225"/>
      <c r="M470" s="274"/>
      <c r="N470" s="274"/>
      <c r="O470" s="274"/>
      <c r="P470" s="274"/>
      <c r="Q470" s="274"/>
    </row>
    <row r="471" spans="1:17" ht="13.5">
      <c r="A471" s="542"/>
      <c r="B471" s="314"/>
      <c r="C471" s="278"/>
      <c r="D471" s="137"/>
      <c r="E471" s="137"/>
      <c r="F471" s="137"/>
      <c r="G471" s="99"/>
      <c r="H471" s="190"/>
      <c r="I471" s="362"/>
      <c r="J471" s="362"/>
      <c r="K471" s="241"/>
      <c r="L471" s="225"/>
      <c r="M471" s="274"/>
      <c r="N471" s="274"/>
      <c r="O471" s="274"/>
      <c r="P471" s="274"/>
      <c r="Q471" s="274"/>
    </row>
    <row r="472" spans="1:17" ht="15" customHeight="1">
      <c r="A472" s="131" t="s">
        <v>16</v>
      </c>
      <c r="B472" s="314" t="s">
        <v>192</v>
      </c>
      <c r="C472" s="279"/>
      <c r="D472" s="396"/>
      <c r="E472" s="396"/>
      <c r="F472" s="396"/>
      <c r="G472" s="397"/>
      <c r="H472" s="398"/>
      <c r="I472" s="399"/>
      <c r="J472" s="228"/>
      <c r="K472" s="224"/>
      <c r="L472" s="225"/>
      <c r="M472" s="274"/>
      <c r="N472" s="274"/>
      <c r="O472" s="274"/>
      <c r="P472" s="274"/>
      <c r="Q472" s="274"/>
    </row>
    <row r="473" spans="1:17" ht="13.5">
      <c r="A473" s="24"/>
      <c r="B473" s="279" t="s">
        <v>195</v>
      </c>
      <c r="C473" s="278"/>
      <c r="D473" s="384"/>
      <c r="E473" s="95"/>
      <c r="F473" s="384"/>
      <c r="G473" s="94"/>
      <c r="H473" s="402">
        <f aca="true" t="shared" si="5" ref="H473:H480">IF(F473=0,D473*G473,D473*F473*G473)</f>
        <v>0</v>
      </c>
      <c r="I473" s="483"/>
      <c r="J473" s="496"/>
      <c r="K473" s="224"/>
      <c r="L473" s="225"/>
      <c r="M473" s="274"/>
      <c r="N473" s="274"/>
      <c r="O473" s="274"/>
      <c r="P473" s="274"/>
      <c r="Q473" s="274"/>
    </row>
    <row r="474" spans="1:17" ht="13.5">
      <c r="A474" s="25"/>
      <c r="B474" s="291"/>
      <c r="C474" s="295"/>
      <c r="D474" s="385"/>
      <c r="E474" s="140"/>
      <c r="F474" s="385"/>
      <c r="G474" s="101"/>
      <c r="H474" s="403">
        <f t="shared" si="5"/>
        <v>0</v>
      </c>
      <c r="I474" s="393">
        <f>SUM(H473:H474)</f>
        <v>0</v>
      </c>
      <c r="J474" s="497"/>
      <c r="K474" s="224"/>
      <c r="L474" s="225"/>
      <c r="M474" s="274"/>
      <c r="N474" s="274"/>
      <c r="O474" s="274"/>
      <c r="P474" s="274"/>
      <c r="Q474" s="274"/>
    </row>
    <row r="475" spans="1:17" ht="13.5">
      <c r="A475" s="24"/>
      <c r="B475" s="279" t="s">
        <v>194</v>
      </c>
      <c r="C475" s="278"/>
      <c r="D475" s="384"/>
      <c r="E475" s="95"/>
      <c r="F475" s="384"/>
      <c r="G475" s="94"/>
      <c r="H475" s="402">
        <f t="shared" si="5"/>
        <v>0</v>
      </c>
      <c r="I475" s="392"/>
      <c r="J475" s="496"/>
      <c r="K475" s="224"/>
      <c r="L475" s="225"/>
      <c r="M475" s="274"/>
      <c r="N475" s="274"/>
      <c r="O475" s="274"/>
      <c r="P475" s="274"/>
      <c r="Q475" s="274"/>
    </row>
    <row r="476" spans="1:17" ht="13.5">
      <c r="A476" s="25"/>
      <c r="B476" s="291"/>
      <c r="C476" s="295"/>
      <c r="D476" s="385"/>
      <c r="E476" s="140"/>
      <c r="F476" s="385"/>
      <c r="G476" s="101"/>
      <c r="H476" s="403">
        <f t="shared" si="5"/>
        <v>0</v>
      </c>
      <c r="I476" s="393">
        <f>SUM(H475:H476)</f>
        <v>0</v>
      </c>
      <c r="J476" s="497"/>
      <c r="K476" s="224"/>
      <c r="L476" s="225"/>
      <c r="M476" s="274"/>
      <c r="N476" s="274"/>
      <c r="O476" s="274"/>
      <c r="P476" s="274"/>
      <c r="Q476" s="274"/>
    </row>
    <row r="477" spans="1:17" ht="13.5">
      <c r="A477" s="24"/>
      <c r="B477" s="279" t="s">
        <v>189</v>
      </c>
      <c r="C477" s="278"/>
      <c r="D477" s="384"/>
      <c r="E477" s="95"/>
      <c r="F477" s="384"/>
      <c r="G477" s="94"/>
      <c r="H477" s="402">
        <f t="shared" si="5"/>
        <v>0</v>
      </c>
      <c r="I477" s="392"/>
      <c r="J477" s="496"/>
      <c r="K477" s="224"/>
      <c r="L477" s="225"/>
      <c r="M477" s="274"/>
      <c r="N477" s="274"/>
      <c r="O477" s="274"/>
      <c r="P477" s="274"/>
      <c r="Q477" s="274"/>
    </row>
    <row r="478" spans="1:17" ht="13.5">
      <c r="A478" s="24"/>
      <c r="B478" s="291"/>
      <c r="C478" s="295"/>
      <c r="D478" s="385"/>
      <c r="E478" s="140"/>
      <c r="F478" s="385"/>
      <c r="G478" s="101"/>
      <c r="H478" s="403">
        <f t="shared" si="5"/>
        <v>0</v>
      </c>
      <c r="I478" s="393">
        <f>SUM(H477:H478)</f>
        <v>0</v>
      </c>
      <c r="J478" s="497"/>
      <c r="K478" s="224"/>
      <c r="L478" s="225"/>
      <c r="M478" s="274"/>
      <c r="N478" s="274"/>
      <c r="O478" s="274"/>
      <c r="P478" s="274"/>
      <c r="Q478" s="274"/>
    </row>
    <row r="479" spans="1:17" ht="15" customHeight="1">
      <c r="A479" s="24"/>
      <c r="B479" s="279" t="s">
        <v>129</v>
      </c>
      <c r="C479" s="278"/>
      <c r="D479" s="384"/>
      <c r="E479" s="95"/>
      <c r="F479" s="384"/>
      <c r="G479" s="94"/>
      <c r="H479" s="402">
        <f t="shared" si="5"/>
        <v>0</v>
      </c>
      <c r="I479" s="392"/>
      <c r="J479" s="496"/>
      <c r="K479" s="224"/>
      <c r="L479" s="583"/>
      <c r="M479" s="274"/>
      <c r="N479" s="274"/>
      <c r="O479" s="274"/>
      <c r="P479" s="274"/>
      <c r="Q479" s="274"/>
    </row>
    <row r="480" spans="1:17" ht="14.25" thickBot="1">
      <c r="A480" s="219"/>
      <c r="B480" s="280"/>
      <c r="C480" s="281"/>
      <c r="D480" s="401"/>
      <c r="E480" s="139"/>
      <c r="F480" s="401"/>
      <c r="G480" s="98"/>
      <c r="H480" s="404">
        <f t="shared" si="5"/>
        <v>0</v>
      </c>
      <c r="I480" s="395">
        <f>SUM(H479:H480)</f>
        <v>0</v>
      </c>
      <c r="J480" s="497"/>
      <c r="K480" s="266"/>
      <c r="L480" s="580"/>
      <c r="M480" s="274"/>
      <c r="N480" s="274"/>
      <c r="O480" s="274"/>
      <c r="P480" s="274"/>
      <c r="Q480" s="274"/>
    </row>
    <row r="481" spans="1:17" ht="15.75" customHeight="1" thickBot="1">
      <c r="A481" s="541"/>
      <c r="B481" s="320" t="s">
        <v>193</v>
      </c>
      <c r="C481" s="281"/>
      <c r="D481" s="154"/>
      <c r="E481" s="154"/>
      <c r="F481" s="154"/>
      <c r="G481" s="108"/>
      <c r="H481" s="361"/>
      <c r="I481" s="514">
        <f>K481</f>
        <v>0</v>
      </c>
      <c r="J481" s="513"/>
      <c r="K481" s="582">
        <f>SUM(I473:I480)</f>
        <v>0</v>
      </c>
      <c r="L481" s="578"/>
      <c r="M481" s="274"/>
      <c r="N481" s="274"/>
      <c r="O481" s="274"/>
      <c r="P481" s="274"/>
      <c r="Q481" s="274"/>
    </row>
    <row r="482" spans="1:17" ht="13.5">
      <c r="A482" s="542"/>
      <c r="B482" s="314"/>
      <c r="C482" s="278"/>
      <c r="D482" s="137"/>
      <c r="E482" s="137"/>
      <c r="F482" s="137"/>
      <c r="G482" s="99"/>
      <c r="H482" s="190"/>
      <c r="I482" s="362"/>
      <c r="J482" s="362"/>
      <c r="K482" s="241"/>
      <c r="L482" s="578"/>
      <c r="M482" s="274"/>
      <c r="N482" s="274"/>
      <c r="O482" s="274"/>
      <c r="P482" s="274"/>
      <c r="Q482" s="274"/>
    </row>
    <row r="483" spans="1:17" ht="15" customHeight="1">
      <c r="A483" s="131" t="s">
        <v>17</v>
      </c>
      <c r="B483" s="323" t="s">
        <v>196</v>
      </c>
      <c r="C483" s="282"/>
      <c r="D483" s="396"/>
      <c r="E483" s="396"/>
      <c r="F483" s="396"/>
      <c r="G483" s="397"/>
      <c r="H483" s="398"/>
      <c r="I483" s="399"/>
      <c r="J483" s="228"/>
      <c r="K483" s="229"/>
      <c r="L483" s="578"/>
      <c r="M483" s="274"/>
      <c r="N483" s="274"/>
      <c r="O483" s="274"/>
      <c r="P483" s="274"/>
      <c r="Q483" s="274"/>
    </row>
    <row r="484" spans="1:17" ht="13.5">
      <c r="A484" s="25"/>
      <c r="B484" s="283" t="s">
        <v>198</v>
      </c>
      <c r="C484" s="282"/>
      <c r="D484" s="384"/>
      <c r="E484" s="95"/>
      <c r="F484" s="384"/>
      <c r="G484" s="94"/>
      <c r="H484" s="388">
        <f aca="true" t="shared" si="6" ref="H484:H513">IF(F484=0,D484*G484,D484*F484*G484)</f>
        <v>0</v>
      </c>
      <c r="I484" s="392"/>
      <c r="J484" s="494"/>
      <c r="K484" s="581"/>
      <c r="L484" s="578"/>
      <c r="M484" s="274"/>
      <c r="N484" s="274"/>
      <c r="O484" s="274"/>
      <c r="P484" s="274"/>
      <c r="Q484" s="274"/>
    </row>
    <row r="485" spans="1:17" ht="13.5">
      <c r="A485" s="25"/>
      <c r="B485" s="284"/>
      <c r="C485" s="480"/>
      <c r="D485" s="385"/>
      <c r="E485" s="140"/>
      <c r="F485" s="385"/>
      <c r="G485" s="101"/>
      <c r="H485" s="389">
        <f t="shared" si="6"/>
        <v>0</v>
      </c>
      <c r="I485" s="393">
        <f>SUM(H484:H485)</f>
        <v>0</v>
      </c>
      <c r="J485" s="354"/>
      <c r="K485" s="581"/>
      <c r="L485" s="578"/>
      <c r="M485" s="274"/>
      <c r="N485" s="274"/>
      <c r="O485" s="274"/>
      <c r="P485" s="274"/>
      <c r="Q485" s="274"/>
    </row>
    <row r="486" spans="1:17" ht="13.5">
      <c r="A486" s="25"/>
      <c r="B486" s="283" t="s">
        <v>388</v>
      </c>
      <c r="C486" s="282"/>
      <c r="D486" s="384"/>
      <c r="E486" s="95"/>
      <c r="F486" s="384"/>
      <c r="G486" s="94"/>
      <c r="H486" s="388">
        <f t="shared" si="6"/>
        <v>0</v>
      </c>
      <c r="I486" s="392"/>
      <c r="J486" s="494"/>
      <c r="K486" s="581"/>
      <c r="L486" s="578"/>
      <c r="M486" s="274"/>
      <c r="N486" s="274"/>
      <c r="O486" s="274"/>
      <c r="P486" s="274"/>
      <c r="Q486" s="274"/>
    </row>
    <row r="487" spans="1:17" ht="13.5">
      <c r="A487" s="25"/>
      <c r="B487" s="284"/>
      <c r="C487" s="480"/>
      <c r="D487" s="385"/>
      <c r="E487" s="140"/>
      <c r="F487" s="385"/>
      <c r="G487" s="101"/>
      <c r="H487" s="389">
        <f t="shared" si="6"/>
        <v>0</v>
      </c>
      <c r="I487" s="393">
        <f>SUM(H486:H487)</f>
        <v>0</v>
      </c>
      <c r="J487" s="354"/>
      <c r="K487" s="581"/>
      <c r="L487" s="578"/>
      <c r="M487" s="274"/>
      <c r="N487" s="274"/>
      <c r="O487" s="274"/>
      <c r="P487" s="274"/>
      <c r="Q487" s="274"/>
    </row>
    <row r="488" spans="1:17" ht="13.5">
      <c r="A488" s="25"/>
      <c r="B488" s="279" t="s">
        <v>199</v>
      </c>
      <c r="C488" s="279"/>
      <c r="D488" s="384"/>
      <c r="E488" s="95"/>
      <c r="F488" s="384"/>
      <c r="G488" s="94"/>
      <c r="H488" s="388">
        <f t="shared" si="6"/>
        <v>0</v>
      </c>
      <c r="I488" s="392"/>
      <c r="J488" s="494"/>
      <c r="K488" s="581"/>
      <c r="L488" s="578"/>
      <c r="M488" s="274"/>
      <c r="N488" s="274"/>
      <c r="O488" s="274"/>
      <c r="P488" s="274"/>
      <c r="Q488" s="274"/>
    </row>
    <row r="489" spans="1:17" ht="13.5">
      <c r="A489" s="25"/>
      <c r="B489" s="291"/>
      <c r="C489" s="291"/>
      <c r="D489" s="385"/>
      <c r="E489" s="140"/>
      <c r="F489" s="385"/>
      <c r="G489" s="101"/>
      <c r="H489" s="389">
        <f t="shared" si="6"/>
        <v>0</v>
      </c>
      <c r="I489" s="393">
        <f>SUM(H488:H489)</f>
        <v>0</v>
      </c>
      <c r="J489" s="354"/>
      <c r="K489" s="581"/>
      <c r="L489" s="578"/>
      <c r="M489" s="274"/>
      <c r="N489" s="274"/>
      <c r="O489" s="274"/>
      <c r="P489" s="274"/>
      <c r="Q489" s="274"/>
    </row>
    <row r="490" spans="1:17" ht="13.5">
      <c r="A490" s="25"/>
      <c r="B490" s="279" t="s">
        <v>200</v>
      </c>
      <c r="C490" s="279"/>
      <c r="D490" s="384"/>
      <c r="E490" s="95"/>
      <c r="F490" s="384"/>
      <c r="G490" s="94"/>
      <c r="H490" s="388">
        <f t="shared" si="6"/>
        <v>0</v>
      </c>
      <c r="I490" s="392"/>
      <c r="J490" s="494"/>
      <c r="K490" s="581"/>
      <c r="L490" s="578"/>
      <c r="M490" s="274"/>
      <c r="N490" s="274"/>
      <c r="O490" s="274"/>
      <c r="P490" s="274"/>
      <c r="Q490" s="274"/>
    </row>
    <row r="491" spans="1:17" ht="13.5">
      <c r="A491" s="25"/>
      <c r="B491" s="291"/>
      <c r="C491" s="291"/>
      <c r="D491" s="385"/>
      <c r="E491" s="140"/>
      <c r="F491" s="385"/>
      <c r="G491" s="101"/>
      <c r="H491" s="389">
        <f t="shared" si="6"/>
        <v>0</v>
      </c>
      <c r="I491" s="393">
        <f>SUM(H490:H491)</f>
        <v>0</v>
      </c>
      <c r="J491" s="354"/>
      <c r="K491" s="581"/>
      <c r="L491" s="578"/>
      <c r="M491" s="274"/>
      <c r="N491" s="274"/>
      <c r="O491" s="274"/>
      <c r="P491" s="274"/>
      <c r="Q491" s="274"/>
    </row>
    <row r="492" spans="1:17" ht="13.5">
      <c r="A492" s="25"/>
      <c r="B492" s="279" t="s">
        <v>201</v>
      </c>
      <c r="C492" s="279"/>
      <c r="D492" s="384"/>
      <c r="E492" s="95"/>
      <c r="F492" s="384"/>
      <c r="G492" s="94"/>
      <c r="H492" s="388">
        <f t="shared" si="6"/>
        <v>0</v>
      </c>
      <c r="I492" s="392"/>
      <c r="J492" s="494"/>
      <c r="K492" s="581"/>
      <c r="L492" s="578"/>
      <c r="M492" s="274"/>
      <c r="N492" s="274"/>
      <c r="O492" s="274"/>
      <c r="P492" s="274"/>
      <c r="Q492" s="274"/>
    </row>
    <row r="493" spans="1:17" ht="13.5">
      <c r="A493" s="25"/>
      <c r="B493" s="291"/>
      <c r="C493" s="291"/>
      <c r="D493" s="385"/>
      <c r="E493" s="140"/>
      <c r="F493" s="385"/>
      <c r="G493" s="101"/>
      <c r="H493" s="389">
        <f t="shared" si="6"/>
        <v>0</v>
      </c>
      <c r="I493" s="393">
        <f>SUM(H492:H493)</f>
        <v>0</v>
      </c>
      <c r="J493" s="354"/>
      <c r="K493" s="581"/>
      <c r="L493" s="578"/>
      <c r="M493" s="274"/>
      <c r="N493" s="274"/>
      <c r="O493" s="274"/>
      <c r="P493" s="274"/>
      <c r="Q493" s="274"/>
    </row>
    <row r="494" spans="1:17" ht="13.5">
      <c r="A494" s="25"/>
      <c r="B494" s="279" t="s">
        <v>202</v>
      </c>
      <c r="C494" s="279"/>
      <c r="D494" s="384"/>
      <c r="E494" s="95"/>
      <c r="F494" s="384"/>
      <c r="G494" s="94"/>
      <c r="H494" s="388">
        <f t="shared" si="6"/>
        <v>0</v>
      </c>
      <c r="I494" s="392"/>
      <c r="J494" s="494"/>
      <c r="K494" s="581"/>
      <c r="L494" s="225"/>
      <c r="M494" s="274"/>
      <c r="N494" s="274"/>
      <c r="O494" s="274"/>
      <c r="P494" s="274"/>
      <c r="Q494" s="274"/>
    </row>
    <row r="495" spans="1:17" ht="13.5">
      <c r="A495" s="25"/>
      <c r="B495" s="291"/>
      <c r="C495" s="291"/>
      <c r="D495" s="385"/>
      <c r="E495" s="140"/>
      <c r="F495" s="385"/>
      <c r="G495" s="101"/>
      <c r="H495" s="389">
        <f t="shared" si="6"/>
        <v>0</v>
      </c>
      <c r="I495" s="393">
        <f>SUM(H494:H495)</f>
        <v>0</v>
      </c>
      <c r="J495" s="354"/>
      <c r="K495" s="581"/>
      <c r="L495" s="225"/>
      <c r="M495" s="274"/>
      <c r="N495" s="274"/>
      <c r="O495" s="274"/>
      <c r="P495" s="274"/>
      <c r="Q495" s="274"/>
    </row>
    <row r="496" spans="1:17" ht="13.5">
      <c r="A496" s="25"/>
      <c r="B496" s="279" t="s">
        <v>203</v>
      </c>
      <c r="C496" s="279"/>
      <c r="D496" s="384"/>
      <c r="E496" s="95"/>
      <c r="F496" s="384"/>
      <c r="G496" s="94"/>
      <c r="H496" s="388">
        <f t="shared" si="6"/>
        <v>0</v>
      </c>
      <c r="I496" s="392"/>
      <c r="J496" s="494"/>
      <c r="K496" s="224"/>
      <c r="L496" s="225"/>
      <c r="M496" s="274"/>
      <c r="N496" s="274"/>
      <c r="O496" s="274"/>
      <c r="P496" s="274"/>
      <c r="Q496" s="274"/>
    </row>
    <row r="497" spans="1:17" ht="13.5">
      <c r="A497" s="25"/>
      <c r="B497" s="291"/>
      <c r="C497" s="291"/>
      <c r="D497" s="385"/>
      <c r="E497" s="140"/>
      <c r="F497" s="385"/>
      <c r="G497" s="101"/>
      <c r="H497" s="389">
        <f t="shared" si="6"/>
        <v>0</v>
      </c>
      <c r="I497" s="393">
        <f>SUM(H496:H497)</f>
        <v>0</v>
      </c>
      <c r="J497" s="354"/>
      <c r="K497" s="224"/>
      <c r="L497" s="225"/>
      <c r="M497" s="274"/>
      <c r="N497" s="274"/>
      <c r="O497" s="274"/>
      <c r="P497" s="274"/>
      <c r="Q497" s="274"/>
    </row>
    <row r="498" spans="1:17" ht="13.5">
      <c r="A498" s="25"/>
      <c r="B498" s="279" t="s">
        <v>205</v>
      </c>
      <c r="C498" s="279" t="s">
        <v>206</v>
      </c>
      <c r="D498" s="384"/>
      <c r="E498" s="95"/>
      <c r="F498" s="384"/>
      <c r="G498" s="94"/>
      <c r="H498" s="388">
        <f t="shared" si="6"/>
        <v>0</v>
      </c>
      <c r="I498" s="392"/>
      <c r="J498" s="494"/>
      <c r="K498" s="224"/>
      <c r="L498" s="225"/>
      <c r="M498" s="274"/>
      <c r="N498" s="274"/>
      <c r="O498" s="274"/>
      <c r="P498" s="274"/>
      <c r="Q498" s="274"/>
    </row>
    <row r="499" spans="1:17" ht="13.5">
      <c r="A499" s="25"/>
      <c r="B499" s="658" t="s">
        <v>482</v>
      </c>
      <c r="C499" s="291" t="s">
        <v>207</v>
      </c>
      <c r="D499" s="385"/>
      <c r="E499" s="140"/>
      <c r="F499" s="385"/>
      <c r="G499" s="101"/>
      <c r="H499" s="389">
        <f t="shared" si="6"/>
        <v>0</v>
      </c>
      <c r="I499" s="393">
        <f>SUM(H498:H499)</f>
        <v>0</v>
      </c>
      <c r="J499" s="354"/>
      <c r="K499" s="224"/>
      <c r="L499" s="225"/>
      <c r="M499" s="274"/>
      <c r="N499" s="274"/>
      <c r="O499" s="274"/>
      <c r="P499" s="274"/>
      <c r="Q499" s="274"/>
    </row>
    <row r="500" spans="1:17" ht="13.5">
      <c r="A500" s="25"/>
      <c r="B500" s="279" t="s">
        <v>181</v>
      </c>
      <c r="C500" s="279"/>
      <c r="D500" s="384"/>
      <c r="E500" s="95"/>
      <c r="F500" s="384"/>
      <c r="G500" s="94"/>
      <c r="H500" s="388">
        <f t="shared" si="6"/>
        <v>0</v>
      </c>
      <c r="I500" s="392"/>
      <c r="J500" s="494"/>
      <c r="K500" s="224"/>
      <c r="L500" s="225"/>
      <c r="M500" s="274"/>
      <c r="N500" s="274"/>
      <c r="O500" s="274"/>
      <c r="P500" s="274"/>
      <c r="Q500" s="274"/>
    </row>
    <row r="501" spans="1:17" ht="13.5">
      <c r="A501" s="25"/>
      <c r="B501" s="291"/>
      <c r="C501" s="291"/>
      <c r="D501" s="385"/>
      <c r="E501" s="140"/>
      <c r="F501" s="385"/>
      <c r="G501" s="101"/>
      <c r="H501" s="389">
        <f t="shared" si="6"/>
        <v>0</v>
      </c>
      <c r="I501" s="393">
        <f>SUM(H500:H501)</f>
        <v>0</v>
      </c>
      <c r="J501" s="354"/>
      <c r="K501" s="224"/>
      <c r="L501" s="225"/>
      <c r="M501" s="274"/>
      <c r="N501" s="274"/>
      <c r="O501" s="274"/>
      <c r="P501" s="274"/>
      <c r="Q501" s="274"/>
    </row>
    <row r="502" spans="1:17" ht="13.5">
      <c r="A502" s="25"/>
      <c r="B502" s="279" t="s">
        <v>469</v>
      </c>
      <c r="C502" s="279"/>
      <c r="D502" s="384"/>
      <c r="E502" s="95"/>
      <c r="F502" s="384"/>
      <c r="G502" s="94"/>
      <c r="H502" s="388">
        <f t="shared" si="6"/>
        <v>0</v>
      </c>
      <c r="I502" s="392"/>
      <c r="J502" s="494"/>
      <c r="K502" s="224"/>
      <c r="L502" s="225"/>
      <c r="M502" s="274"/>
      <c r="N502" s="274"/>
      <c r="O502" s="274"/>
      <c r="P502" s="274"/>
      <c r="Q502" s="274"/>
    </row>
    <row r="503" spans="1:17" ht="13.5">
      <c r="A503" s="25"/>
      <c r="B503" s="291"/>
      <c r="C503" s="291"/>
      <c r="D503" s="385"/>
      <c r="E503" s="140"/>
      <c r="F503" s="385"/>
      <c r="G503" s="101"/>
      <c r="H503" s="389">
        <f t="shared" si="6"/>
        <v>0</v>
      </c>
      <c r="I503" s="393">
        <f>SUM(H502:H503)</f>
        <v>0</v>
      </c>
      <c r="J503" s="354"/>
      <c r="K503" s="224"/>
      <c r="L503" s="225"/>
      <c r="M503" s="274"/>
      <c r="N503" s="274"/>
      <c r="O503" s="274"/>
      <c r="P503" s="274"/>
      <c r="Q503" s="274"/>
    </row>
    <row r="504" spans="1:17" ht="13.5">
      <c r="A504" s="25"/>
      <c r="B504" s="279" t="s">
        <v>188</v>
      </c>
      <c r="C504" s="279"/>
      <c r="D504" s="384"/>
      <c r="E504" s="95"/>
      <c r="F504" s="384"/>
      <c r="G504" s="94"/>
      <c r="H504" s="388">
        <f t="shared" si="6"/>
        <v>0</v>
      </c>
      <c r="I504" s="392"/>
      <c r="J504" s="494"/>
      <c r="K504" s="224"/>
      <c r="L504" s="225"/>
      <c r="M504" s="274"/>
      <c r="N504" s="274"/>
      <c r="O504" s="274"/>
      <c r="P504" s="274"/>
      <c r="Q504" s="274"/>
    </row>
    <row r="505" spans="1:17" ht="13.5">
      <c r="A505" s="25"/>
      <c r="B505" s="291"/>
      <c r="C505" s="291"/>
      <c r="D505" s="385"/>
      <c r="E505" s="140"/>
      <c r="F505" s="385"/>
      <c r="G505" s="101"/>
      <c r="H505" s="389">
        <f t="shared" si="6"/>
        <v>0</v>
      </c>
      <c r="I505" s="393">
        <f>SUM(H504:H505)</f>
        <v>0</v>
      </c>
      <c r="J505" s="354"/>
      <c r="K505" s="224"/>
      <c r="L505" s="225"/>
      <c r="M505" s="274"/>
      <c r="N505" s="274"/>
      <c r="O505" s="274"/>
      <c r="P505" s="274"/>
      <c r="Q505" s="274"/>
    </row>
    <row r="506" spans="1:17" ht="13.5">
      <c r="A506" s="25"/>
      <c r="B506" s="279" t="s">
        <v>18</v>
      </c>
      <c r="C506" s="279"/>
      <c r="D506" s="384"/>
      <c r="E506" s="95"/>
      <c r="F506" s="384"/>
      <c r="G506" s="94"/>
      <c r="H506" s="388">
        <f t="shared" si="6"/>
        <v>0</v>
      </c>
      <c r="I506" s="394"/>
      <c r="J506" s="354"/>
      <c r="K506" s="224"/>
      <c r="L506" s="225"/>
      <c r="M506" s="274"/>
      <c r="N506" s="274"/>
      <c r="O506" s="274"/>
      <c r="P506" s="274"/>
      <c r="Q506" s="274"/>
    </row>
    <row r="507" spans="1:17" ht="13.5">
      <c r="A507" s="25"/>
      <c r="B507" s="291"/>
      <c r="C507" s="291"/>
      <c r="D507" s="385"/>
      <c r="E507" s="140"/>
      <c r="F507" s="385"/>
      <c r="G507" s="101"/>
      <c r="H507" s="389">
        <f t="shared" si="6"/>
        <v>0</v>
      </c>
      <c r="I507" s="393">
        <f>SUM(H506:H507)</f>
        <v>0</v>
      </c>
      <c r="J507" s="354"/>
      <c r="K507" s="224"/>
      <c r="L507" s="225"/>
      <c r="M507" s="274"/>
      <c r="N507" s="274"/>
      <c r="O507" s="274"/>
      <c r="P507" s="274"/>
      <c r="Q507" s="274"/>
    </row>
    <row r="508" spans="1:17" ht="13.5">
      <c r="A508" s="25"/>
      <c r="B508" s="279" t="s">
        <v>208</v>
      </c>
      <c r="C508" s="279"/>
      <c r="D508" s="384"/>
      <c r="E508" s="95"/>
      <c r="F508" s="384"/>
      <c r="G508" s="94"/>
      <c r="H508" s="388">
        <f t="shared" si="6"/>
        <v>0</v>
      </c>
      <c r="I508" s="394"/>
      <c r="J508" s="354"/>
      <c r="K508" s="224"/>
      <c r="L508" s="225"/>
      <c r="M508" s="274"/>
      <c r="N508" s="274"/>
      <c r="O508" s="274"/>
      <c r="P508" s="274"/>
      <c r="Q508" s="274"/>
    </row>
    <row r="509" spans="1:17" ht="13.5">
      <c r="A509" s="25"/>
      <c r="B509" s="291"/>
      <c r="C509" s="291"/>
      <c r="D509" s="385"/>
      <c r="E509" s="140"/>
      <c r="F509" s="385"/>
      <c r="G509" s="101"/>
      <c r="H509" s="389">
        <f t="shared" si="6"/>
        <v>0</v>
      </c>
      <c r="I509" s="393">
        <f>SUM(H508:H509)</f>
        <v>0</v>
      </c>
      <c r="J509" s="354"/>
      <c r="K509" s="224"/>
      <c r="L509" s="225"/>
      <c r="M509" s="274"/>
      <c r="N509" s="274"/>
      <c r="O509" s="274"/>
      <c r="P509" s="274"/>
      <c r="Q509" s="274"/>
    </row>
    <row r="510" spans="1:17" ht="13.5">
      <c r="A510" s="25"/>
      <c r="B510" s="279" t="s">
        <v>209</v>
      </c>
      <c r="C510" s="279"/>
      <c r="D510" s="384"/>
      <c r="E510" s="95"/>
      <c r="F510" s="384"/>
      <c r="G510" s="94"/>
      <c r="H510" s="388">
        <f t="shared" si="6"/>
        <v>0</v>
      </c>
      <c r="I510" s="394"/>
      <c r="J510" s="354"/>
      <c r="K510" s="224"/>
      <c r="L510" s="225"/>
      <c r="M510" s="274"/>
      <c r="N510" s="274"/>
      <c r="O510" s="274"/>
      <c r="P510" s="274"/>
      <c r="Q510" s="274"/>
    </row>
    <row r="511" spans="1:17" ht="13.5">
      <c r="A511" s="25"/>
      <c r="B511" s="291"/>
      <c r="C511" s="291"/>
      <c r="D511" s="385"/>
      <c r="E511" s="140"/>
      <c r="F511" s="385"/>
      <c r="G511" s="101"/>
      <c r="H511" s="389">
        <f t="shared" si="6"/>
        <v>0</v>
      </c>
      <c r="I511" s="393">
        <f>SUM(H510:H511)</f>
        <v>0</v>
      </c>
      <c r="J511" s="354"/>
      <c r="K511" s="224"/>
      <c r="L511" s="225"/>
      <c r="M511" s="274"/>
      <c r="N511" s="274"/>
      <c r="O511" s="274"/>
      <c r="P511" s="274"/>
      <c r="Q511" s="274"/>
    </row>
    <row r="512" spans="1:17" ht="15" customHeight="1">
      <c r="A512" s="25"/>
      <c r="B512" s="279" t="s">
        <v>129</v>
      </c>
      <c r="C512" s="279"/>
      <c r="D512" s="384"/>
      <c r="E512" s="95"/>
      <c r="F512" s="384"/>
      <c r="G512" s="94"/>
      <c r="H512" s="388">
        <f t="shared" si="6"/>
        <v>0</v>
      </c>
      <c r="I512" s="392"/>
      <c r="J512" s="494"/>
      <c r="K512" s="224"/>
      <c r="L512" s="266"/>
      <c r="M512" s="274"/>
      <c r="N512" s="274"/>
      <c r="O512" s="274"/>
      <c r="P512" s="274"/>
      <c r="Q512" s="274"/>
    </row>
    <row r="513" spans="1:17" ht="14.25" thickBot="1">
      <c r="A513" s="217"/>
      <c r="B513" s="280"/>
      <c r="C513" s="281"/>
      <c r="D513" s="401"/>
      <c r="E513" s="154"/>
      <c r="F513" s="401"/>
      <c r="G513" s="98"/>
      <c r="H513" s="390">
        <f t="shared" si="6"/>
        <v>0</v>
      </c>
      <c r="I513" s="395">
        <f>SUM(H512:H513)</f>
        <v>0</v>
      </c>
      <c r="J513" s="354"/>
      <c r="K513" s="266"/>
      <c r="L513" s="575"/>
      <c r="M513" s="298"/>
      <c r="N513" s="274"/>
      <c r="O513" s="274"/>
      <c r="P513" s="274"/>
      <c r="Q513" s="274"/>
    </row>
    <row r="514" spans="1:17" ht="15.75" customHeight="1" thickBot="1">
      <c r="A514" s="541"/>
      <c r="B514" s="320" t="s">
        <v>197</v>
      </c>
      <c r="C514" s="281"/>
      <c r="D514" s="154"/>
      <c r="E514" s="154"/>
      <c r="F514" s="154"/>
      <c r="G514" s="108"/>
      <c r="H514" s="361"/>
      <c r="I514" s="500">
        <f>K514</f>
        <v>0</v>
      </c>
      <c r="J514" s="513"/>
      <c r="K514" s="320">
        <f>SUM(I484:I513)</f>
        <v>0</v>
      </c>
      <c r="L514" s="225"/>
      <c r="M514" s="297"/>
      <c r="N514" s="274"/>
      <c r="O514" s="274"/>
      <c r="P514" s="274"/>
      <c r="Q514" s="274"/>
    </row>
    <row r="515" spans="1:17" ht="13.5">
      <c r="A515" s="542"/>
      <c r="B515" s="314"/>
      <c r="C515" s="278"/>
      <c r="D515" s="137"/>
      <c r="E515" s="137"/>
      <c r="F515" s="137"/>
      <c r="G515" s="99"/>
      <c r="H515" s="190"/>
      <c r="I515" s="362"/>
      <c r="J515" s="362"/>
      <c r="K515" s="314"/>
      <c r="L515" s="225"/>
      <c r="M515" s="297"/>
      <c r="N515" s="274"/>
      <c r="O515" s="274"/>
      <c r="P515" s="274"/>
      <c r="Q515" s="274"/>
    </row>
    <row r="516" spans="1:17" ht="15" customHeight="1">
      <c r="A516" s="131" t="s">
        <v>21</v>
      </c>
      <c r="B516" s="323" t="s">
        <v>210</v>
      </c>
      <c r="C516" s="282"/>
      <c r="D516" s="396"/>
      <c r="E516" s="396"/>
      <c r="F516" s="396"/>
      <c r="G516" s="397"/>
      <c r="H516" s="398"/>
      <c r="I516" s="399"/>
      <c r="J516" s="228"/>
      <c r="K516" s="574"/>
      <c r="L516" s="225"/>
      <c r="M516" s="297"/>
      <c r="N516" s="274"/>
      <c r="O516" s="274"/>
      <c r="P516" s="274"/>
      <c r="Q516" s="274"/>
    </row>
    <row r="517" spans="1:17" ht="13.5">
      <c r="A517" s="24"/>
      <c r="B517" s="279" t="s">
        <v>212</v>
      </c>
      <c r="C517" s="278"/>
      <c r="D517" s="383"/>
      <c r="E517" s="150"/>
      <c r="F517" s="383"/>
      <c r="G517" s="106"/>
      <c r="H517" s="402"/>
      <c r="I517" s="462"/>
      <c r="J517" s="498"/>
      <c r="K517" s="224"/>
      <c r="L517" s="225"/>
      <c r="M517" s="297"/>
      <c r="N517" s="274"/>
      <c r="O517" s="274"/>
      <c r="P517" s="274"/>
      <c r="Q517" s="274"/>
    </row>
    <row r="518" spans="1:17" ht="13.5">
      <c r="A518" s="24"/>
      <c r="B518" s="299" t="s">
        <v>483</v>
      </c>
      <c r="C518" s="279" t="s">
        <v>213</v>
      </c>
      <c r="D518" s="384"/>
      <c r="E518" s="95"/>
      <c r="F518" s="384"/>
      <c r="G518" s="94"/>
      <c r="H518" s="402">
        <f aca="true" t="shared" si="7" ref="H518:H524">IF(F518=0,D518*G518,D518*F518*G518)</f>
        <v>0</v>
      </c>
      <c r="I518" s="462"/>
      <c r="J518" s="498"/>
      <c r="K518" s="224"/>
      <c r="L518" s="583"/>
      <c r="M518" s="297"/>
      <c r="N518" s="274"/>
      <c r="O518" s="274"/>
      <c r="P518" s="274"/>
      <c r="Q518" s="274"/>
    </row>
    <row r="519" spans="1:17" ht="13.5">
      <c r="A519" s="24"/>
      <c r="B519" s="289"/>
      <c r="C519" s="279" t="s">
        <v>214</v>
      </c>
      <c r="D519" s="384"/>
      <c r="E519" s="95"/>
      <c r="F519" s="384"/>
      <c r="G519" s="94"/>
      <c r="H519" s="402">
        <f t="shared" si="7"/>
        <v>0</v>
      </c>
      <c r="I519" s="462"/>
      <c r="J519" s="498"/>
      <c r="K519" s="224"/>
      <c r="L519" s="583"/>
      <c r="M519" s="297"/>
      <c r="N519" s="274"/>
      <c r="O519" s="274"/>
      <c r="P519" s="274"/>
      <c r="Q519" s="274"/>
    </row>
    <row r="520" spans="1:17" ht="13.5">
      <c r="A520" s="24"/>
      <c r="B520" s="289"/>
      <c r="C520" s="279" t="s">
        <v>215</v>
      </c>
      <c r="D520" s="384"/>
      <c r="E520" s="95"/>
      <c r="F520" s="384"/>
      <c r="G520" s="94"/>
      <c r="H520" s="402">
        <f t="shared" si="7"/>
        <v>0</v>
      </c>
      <c r="I520" s="462"/>
      <c r="J520" s="498"/>
      <c r="K520" s="224"/>
      <c r="L520" s="583"/>
      <c r="M520" s="297"/>
      <c r="N520" s="274"/>
      <c r="O520" s="274"/>
      <c r="P520" s="274"/>
      <c r="Q520" s="274"/>
    </row>
    <row r="521" spans="1:17" ht="13.5">
      <c r="A521" s="24"/>
      <c r="B521" s="289"/>
      <c r="C521" s="279" t="s">
        <v>216</v>
      </c>
      <c r="D521" s="384"/>
      <c r="E521" s="95"/>
      <c r="F521" s="384"/>
      <c r="G521" s="94"/>
      <c r="H521" s="402">
        <f t="shared" si="7"/>
        <v>0</v>
      </c>
      <c r="I521" s="462"/>
      <c r="J521" s="498"/>
      <c r="K521" s="224"/>
      <c r="L521" s="583"/>
      <c r="M521" s="297"/>
      <c r="N521" s="274"/>
      <c r="O521" s="274"/>
      <c r="P521" s="274"/>
      <c r="Q521" s="274"/>
    </row>
    <row r="522" spans="1:17" ht="13.5">
      <c r="A522" s="24"/>
      <c r="B522" s="289"/>
      <c r="C522" s="279" t="s">
        <v>217</v>
      </c>
      <c r="D522" s="384"/>
      <c r="E522" s="95"/>
      <c r="F522" s="384"/>
      <c r="G522" s="94"/>
      <c r="H522" s="402">
        <f t="shared" si="7"/>
        <v>0</v>
      </c>
      <c r="I522" s="462"/>
      <c r="J522" s="498"/>
      <c r="K522" s="224"/>
      <c r="L522" s="583"/>
      <c r="M522" s="297"/>
      <c r="N522" s="274"/>
      <c r="O522" s="274"/>
      <c r="P522" s="274"/>
      <c r="Q522" s="274"/>
    </row>
    <row r="523" spans="1:17" ht="13.5">
      <c r="A523" s="24"/>
      <c r="B523" s="289"/>
      <c r="C523" s="279" t="s">
        <v>218</v>
      </c>
      <c r="D523" s="384"/>
      <c r="E523" s="95"/>
      <c r="F523" s="384"/>
      <c r="G523" s="94"/>
      <c r="H523" s="402">
        <f t="shared" si="7"/>
        <v>0</v>
      </c>
      <c r="I523" s="462"/>
      <c r="J523" s="498"/>
      <c r="K523" s="224"/>
      <c r="L523" s="583"/>
      <c r="M523" s="297"/>
      <c r="N523" s="274"/>
      <c r="O523" s="274"/>
      <c r="P523" s="274"/>
      <c r="Q523" s="274"/>
    </row>
    <row r="524" spans="1:17" ht="13.5">
      <c r="A524" s="24"/>
      <c r="B524" s="294" t="s">
        <v>389</v>
      </c>
      <c r="C524" s="291"/>
      <c r="D524" s="385"/>
      <c r="E524" s="155"/>
      <c r="F524" s="461"/>
      <c r="G524" s="101"/>
      <c r="H524" s="403">
        <f t="shared" si="7"/>
        <v>0</v>
      </c>
      <c r="I524" s="400">
        <f>SUM(H518:H524)</f>
        <v>0</v>
      </c>
      <c r="J524" s="499"/>
      <c r="K524" s="224"/>
      <c r="L524" s="225"/>
      <c r="M524" s="297"/>
      <c r="N524" s="274"/>
      <c r="O524" s="274"/>
      <c r="P524" s="274"/>
      <c r="Q524" s="274"/>
    </row>
    <row r="525" spans="1:17" ht="13.5">
      <c r="A525" s="24"/>
      <c r="B525" s="279" t="s">
        <v>219</v>
      </c>
      <c r="C525" s="278"/>
      <c r="D525" s="383"/>
      <c r="E525" s="150"/>
      <c r="F525" s="383"/>
      <c r="G525" s="106"/>
      <c r="H525" s="402"/>
      <c r="I525" s="462"/>
      <c r="J525" s="498"/>
      <c r="K525" s="241"/>
      <c r="L525" s="225"/>
      <c r="M525" s="297"/>
      <c r="N525" s="274"/>
      <c r="O525" s="274"/>
      <c r="P525" s="274"/>
      <c r="Q525" s="274"/>
    </row>
    <row r="526" spans="1:17" ht="13.5">
      <c r="A526" s="24"/>
      <c r="B526" s="299" t="s">
        <v>483</v>
      </c>
      <c r="C526" s="279" t="s">
        <v>221</v>
      </c>
      <c r="D526" s="384"/>
      <c r="E526" s="95"/>
      <c r="F526" s="384"/>
      <c r="G526" s="94"/>
      <c r="H526" s="402">
        <f aca="true" t="shared" si="8" ref="H526:H531">IF(F526=0,D526*G526,D526*F526*G526)</f>
        <v>0</v>
      </c>
      <c r="I526" s="462"/>
      <c r="J526" s="498"/>
      <c r="K526" s="224"/>
      <c r="L526" s="225"/>
      <c r="M526" s="297"/>
      <c r="N526" s="274"/>
      <c r="O526" s="274"/>
      <c r="P526" s="274"/>
      <c r="Q526" s="274"/>
    </row>
    <row r="527" spans="1:17" ht="13.5">
      <c r="A527" s="24"/>
      <c r="B527" s="289"/>
      <c r="C527" s="289" t="s">
        <v>222</v>
      </c>
      <c r="D527" s="384"/>
      <c r="E527" s="95"/>
      <c r="F527" s="384"/>
      <c r="G527" s="94"/>
      <c r="H527" s="402">
        <f t="shared" si="8"/>
        <v>0</v>
      </c>
      <c r="I527" s="462"/>
      <c r="J527" s="498"/>
      <c r="K527" s="224"/>
      <c r="L527" s="225"/>
      <c r="M527" s="297"/>
      <c r="N527" s="274"/>
      <c r="O527" s="274"/>
      <c r="P527" s="274"/>
      <c r="Q527" s="274"/>
    </row>
    <row r="528" spans="1:17" ht="13.5">
      <c r="A528" s="24"/>
      <c r="B528" s="293"/>
      <c r="C528" s="279" t="s">
        <v>223</v>
      </c>
      <c r="D528" s="384"/>
      <c r="E528" s="95"/>
      <c r="F528" s="384"/>
      <c r="G528" s="94"/>
      <c r="H528" s="402">
        <f t="shared" si="8"/>
        <v>0</v>
      </c>
      <c r="I528" s="462"/>
      <c r="J528" s="498"/>
      <c r="K528" s="224"/>
      <c r="L528" s="225"/>
      <c r="M528" s="297"/>
      <c r="N528" s="274"/>
      <c r="O528" s="274"/>
      <c r="P528" s="274"/>
      <c r="Q528" s="274"/>
    </row>
    <row r="529" spans="1:17" ht="13.5">
      <c r="A529" s="24"/>
      <c r="B529" s="293"/>
      <c r="C529" s="279" t="s">
        <v>220</v>
      </c>
      <c r="D529" s="384"/>
      <c r="E529" s="95"/>
      <c r="F529" s="384"/>
      <c r="G529" s="94"/>
      <c r="H529" s="402">
        <f t="shared" si="8"/>
        <v>0</v>
      </c>
      <c r="I529" s="462"/>
      <c r="J529" s="498"/>
      <c r="K529" s="224"/>
      <c r="L529" s="225"/>
      <c r="M529" s="297"/>
      <c r="N529" s="274"/>
      <c r="O529" s="274"/>
      <c r="P529" s="274"/>
      <c r="Q529" s="274"/>
    </row>
    <row r="530" spans="1:17" ht="13.5">
      <c r="A530" s="24"/>
      <c r="B530" s="279" t="s">
        <v>498</v>
      </c>
      <c r="C530" s="279"/>
      <c r="D530" s="384"/>
      <c r="E530" s="95"/>
      <c r="F530" s="384"/>
      <c r="G530" s="94"/>
      <c r="H530" s="402">
        <f t="shared" si="8"/>
        <v>0</v>
      </c>
      <c r="I530" s="462"/>
      <c r="J530" s="498"/>
      <c r="K530" s="224"/>
      <c r="L530" s="225"/>
      <c r="M530" s="297"/>
      <c r="N530" s="274"/>
      <c r="O530" s="274"/>
      <c r="P530" s="274"/>
      <c r="Q530" s="274"/>
    </row>
    <row r="531" spans="1:17" ht="13.5">
      <c r="A531" s="24"/>
      <c r="B531" s="294" t="s">
        <v>230</v>
      </c>
      <c r="C531" s="291"/>
      <c r="D531" s="385"/>
      <c r="E531" s="155"/>
      <c r="F531" s="461"/>
      <c r="G531" s="101"/>
      <c r="H531" s="403">
        <f t="shared" si="8"/>
        <v>0</v>
      </c>
      <c r="I531" s="415">
        <f>SUM(H526:H531)</f>
        <v>0</v>
      </c>
      <c r="J531" s="350"/>
      <c r="K531" s="224"/>
      <c r="L531" s="225"/>
      <c r="M531" s="297"/>
      <c r="N531" s="274"/>
      <c r="O531" s="274"/>
      <c r="P531" s="274"/>
      <c r="Q531" s="274"/>
    </row>
    <row r="532" spans="1:17" ht="13.5">
      <c r="A532" s="24"/>
      <c r="B532" s="279" t="s">
        <v>227</v>
      </c>
      <c r="C532" s="278"/>
      <c r="D532" s="383"/>
      <c r="E532" s="150"/>
      <c r="F532" s="383"/>
      <c r="G532" s="106"/>
      <c r="H532" s="402"/>
      <c r="I532" s="462"/>
      <c r="J532" s="498"/>
      <c r="K532" s="224"/>
      <c r="L532" s="225"/>
      <c r="M532" s="297"/>
      <c r="N532" s="274"/>
      <c r="O532" s="274"/>
      <c r="P532" s="274"/>
      <c r="Q532" s="274"/>
    </row>
    <row r="533" spans="1:17" ht="13.5">
      <c r="A533" s="24"/>
      <c r="B533" s="299" t="s">
        <v>483</v>
      </c>
      <c r="C533" s="279" t="s">
        <v>224</v>
      </c>
      <c r="D533" s="384"/>
      <c r="E533" s="95"/>
      <c r="F533" s="384"/>
      <c r="G533" s="94"/>
      <c r="H533" s="402">
        <f aca="true" t="shared" si="9" ref="H533:H538">IF(F533=0,D533*G533,D533*F533*G533)</f>
        <v>0</v>
      </c>
      <c r="I533" s="462"/>
      <c r="J533" s="498"/>
      <c r="K533" s="224"/>
      <c r="L533" s="225"/>
      <c r="M533" s="297"/>
      <c r="N533" s="274"/>
      <c r="O533" s="274"/>
      <c r="P533" s="274"/>
      <c r="Q533" s="274"/>
    </row>
    <row r="534" spans="1:17" ht="13.5">
      <c r="A534" s="24"/>
      <c r="B534" s="289"/>
      <c r="C534" s="279" t="s">
        <v>225</v>
      </c>
      <c r="D534" s="384"/>
      <c r="E534" s="95"/>
      <c r="F534" s="384"/>
      <c r="G534" s="94"/>
      <c r="H534" s="402">
        <f t="shared" si="9"/>
        <v>0</v>
      </c>
      <c r="I534" s="462"/>
      <c r="J534" s="498"/>
      <c r="K534" s="224"/>
      <c r="L534" s="225"/>
      <c r="M534" s="297"/>
      <c r="N534" s="274"/>
      <c r="O534" s="274"/>
      <c r="P534" s="274"/>
      <c r="Q534" s="274"/>
    </row>
    <row r="535" spans="1:17" ht="13.5">
      <c r="A535" s="24"/>
      <c r="B535" s="289"/>
      <c r="C535" s="279" t="s">
        <v>202</v>
      </c>
      <c r="D535" s="384"/>
      <c r="E535" s="95"/>
      <c r="F535" s="384"/>
      <c r="G535" s="94"/>
      <c r="H535" s="402">
        <f t="shared" si="9"/>
        <v>0</v>
      </c>
      <c r="I535" s="462"/>
      <c r="J535" s="498"/>
      <c r="K535" s="224"/>
      <c r="L535" s="225"/>
      <c r="M535" s="297"/>
      <c r="N535" s="274"/>
      <c r="O535" s="274"/>
      <c r="P535" s="274"/>
      <c r="Q535" s="274"/>
    </row>
    <row r="536" spans="1:17" ht="13.5">
      <c r="A536" s="24"/>
      <c r="B536" s="300" t="s">
        <v>226</v>
      </c>
      <c r="C536" s="279"/>
      <c r="D536" s="384"/>
      <c r="E536" s="95"/>
      <c r="F536" s="384"/>
      <c r="G536" s="94"/>
      <c r="H536" s="402">
        <f t="shared" si="9"/>
        <v>0</v>
      </c>
      <c r="I536" s="462"/>
      <c r="J536" s="498"/>
      <c r="K536" s="224"/>
      <c r="L536" s="225"/>
      <c r="M536" s="297"/>
      <c r="N536" s="274"/>
      <c r="O536" s="274"/>
      <c r="P536" s="274"/>
      <c r="Q536" s="274"/>
    </row>
    <row r="537" spans="1:17" ht="13.5">
      <c r="A537" s="24"/>
      <c r="B537" s="300" t="s">
        <v>237</v>
      </c>
      <c r="C537" s="279"/>
      <c r="D537" s="384"/>
      <c r="E537" s="95"/>
      <c r="F537" s="384"/>
      <c r="G537" s="94"/>
      <c r="H537" s="402">
        <f t="shared" si="9"/>
        <v>0</v>
      </c>
      <c r="I537" s="462"/>
      <c r="J537" s="498"/>
      <c r="K537" s="224"/>
      <c r="L537" s="225"/>
      <c r="M537" s="297"/>
      <c r="N537" s="274"/>
      <c r="O537" s="274"/>
      <c r="P537" s="274"/>
      <c r="Q537" s="274"/>
    </row>
    <row r="538" spans="1:17" ht="13.5">
      <c r="A538" s="24"/>
      <c r="B538" s="294" t="s">
        <v>231</v>
      </c>
      <c r="C538" s="291"/>
      <c r="D538" s="385"/>
      <c r="E538" s="155"/>
      <c r="F538" s="461"/>
      <c r="G538" s="101"/>
      <c r="H538" s="403">
        <f t="shared" si="9"/>
        <v>0</v>
      </c>
      <c r="I538" s="400">
        <f>SUM(H533:H538)</f>
        <v>0</v>
      </c>
      <c r="J538" s="499"/>
      <c r="K538" s="224"/>
      <c r="L538" s="225"/>
      <c r="M538" s="297"/>
      <c r="N538" s="274"/>
      <c r="O538" s="274"/>
      <c r="P538" s="274"/>
      <c r="Q538" s="274"/>
    </row>
    <row r="539" spans="1:17" ht="13.5">
      <c r="A539" s="24"/>
      <c r="B539" s="279" t="s">
        <v>228</v>
      </c>
      <c r="C539" s="278"/>
      <c r="D539" s="383"/>
      <c r="E539" s="150"/>
      <c r="F539" s="383"/>
      <c r="G539" s="106"/>
      <c r="H539" s="402"/>
      <c r="I539" s="462"/>
      <c r="J539" s="498"/>
      <c r="K539" s="224"/>
      <c r="L539" s="225"/>
      <c r="M539" s="297"/>
      <c r="N539" s="274"/>
      <c r="O539" s="274"/>
      <c r="P539" s="274"/>
      <c r="Q539" s="274"/>
    </row>
    <row r="540" spans="1:17" ht="13.5">
      <c r="A540" s="24"/>
      <c r="B540" s="299" t="s">
        <v>483</v>
      </c>
      <c r="C540" s="279" t="s">
        <v>228</v>
      </c>
      <c r="D540" s="384"/>
      <c r="E540" s="95"/>
      <c r="F540" s="384"/>
      <c r="G540" s="94"/>
      <c r="H540" s="402">
        <f>IF(F540=0,D540*G540,D540*F540*G540)</f>
        <v>0</v>
      </c>
      <c r="I540" s="462"/>
      <c r="J540" s="498"/>
      <c r="K540" s="224"/>
      <c r="L540" s="225"/>
      <c r="M540" s="297"/>
      <c r="N540" s="274"/>
      <c r="O540" s="274"/>
      <c r="P540" s="274"/>
      <c r="Q540" s="274"/>
    </row>
    <row r="541" spans="1:17" ht="13.5">
      <c r="A541" s="24"/>
      <c r="B541" s="289"/>
      <c r="C541" s="279" t="s">
        <v>229</v>
      </c>
      <c r="D541" s="384"/>
      <c r="E541" s="95"/>
      <c r="F541" s="384"/>
      <c r="G541" s="94"/>
      <c r="H541" s="402">
        <f>IF(F541=0,D541*G541,D541*F541*G541)</f>
        <v>0</v>
      </c>
      <c r="I541" s="462"/>
      <c r="J541" s="498"/>
      <c r="K541" s="224"/>
      <c r="L541" s="225"/>
      <c r="M541" s="297"/>
      <c r="N541" s="274"/>
      <c r="O541" s="274"/>
      <c r="P541" s="274"/>
      <c r="Q541" s="274"/>
    </row>
    <row r="542" spans="1:17" ht="13.5">
      <c r="A542" s="24"/>
      <c r="B542" s="294" t="s">
        <v>232</v>
      </c>
      <c r="C542" s="291"/>
      <c r="D542" s="385"/>
      <c r="E542" s="155"/>
      <c r="F542" s="461"/>
      <c r="G542" s="101"/>
      <c r="H542" s="403">
        <f>IF(F542=0,D542*G542,D542*F542*G542)</f>
        <v>0</v>
      </c>
      <c r="I542" s="400">
        <f>SUM(H540:H542)</f>
        <v>0</v>
      </c>
      <c r="J542" s="499"/>
      <c r="K542" s="224"/>
      <c r="L542" s="225"/>
      <c r="M542" s="301"/>
      <c r="N542" s="274"/>
      <c r="O542" s="274"/>
      <c r="P542" s="274"/>
      <c r="Q542" s="274"/>
    </row>
    <row r="543" spans="1:17" ht="13.5">
      <c r="A543" s="24"/>
      <c r="B543" s="279" t="s">
        <v>233</v>
      </c>
      <c r="C543" s="278"/>
      <c r="D543" s="383"/>
      <c r="E543" s="150"/>
      <c r="F543" s="383"/>
      <c r="G543" s="106"/>
      <c r="H543" s="402"/>
      <c r="I543" s="462"/>
      <c r="J543" s="498"/>
      <c r="K543" s="241"/>
      <c r="L543" s="225"/>
      <c r="M543" s="301"/>
      <c r="N543" s="274"/>
      <c r="O543" s="274"/>
      <c r="P543" s="274"/>
      <c r="Q543" s="274"/>
    </row>
    <row r="544" spans="1:17" ht="13.5">
      <c r="A544" s="24"/>
      <c r="B544" s="293" t="s">
        <v>264</v>
      </c>
      <c r="C544" s="279"/>
      <c r="D544" s="384"/>
      <c r="E544" s="95"/>
      <c r="F544" s="384"/>
      <c r="G544" s="94"/>
      <c r="H544" s="402">
        <f aca="true" t="shared" si="10" ref="H544:H553">IF(F544=0,D544*G544,D544*F544*G544)</f>
        <v>0</v>
      </c>
      <c r="I544" s="462"/>
      <c r="J544" s="498"/>
      <c r="K544" s="224"/>
      <c r="L544" s="225"/>
      <c r="M544" s="301"/>
      <c r="N544" s="274"/>
      <c r="O544" s="274"/>
      <c r="P544" s="274"/>
      <c r="Q544" s="274"/>
    </row>
    <row r="545" spans="1:17" ht="13.5">
      <c r="A545" s="24"/>
      <c r="B545" s="293" t="s">
        <v>263</v>
      </c>
      <c r="C545" s="279"/>
      <c r="D545" s="384"/>
      <c r="E545" s="95"/>
      <c r="F545" s="384"/>
      <c r="G545" s="94"/>
      <c r="H545" s="402">
        <f t="shared" si="10"/>
        <v>0</v>
      </c>
      <c r="I545" s="462"/>
      <c r="J545" s="498"/>
      <c r="K545" s="224"/>
      <c r="L545" s="225"/>
      <c r="M545" s="301"/>
      <c r="N545" s="274"/>
      <c r="O545" s="274"/>
      <c r="P545" s="274"/>
      <c r="Q545" s="274"/>
    </row>
    <row r="546" spans="1:17" ht="13.5">
      <c r="A546" s="24"/>
      <c r="B546" s="293" t="s">
        <v>34</v>
      </c>
      <c r="C546" s="279"/>
      <c r="D546" s="384"/>
      <c r="E546" s="95"/>
      <c r="F546" s="384"/>
      <c r="G546" s="94"/>
      <c r="H546" s="402">
        <f t="shared" si="10"/>
        <v>0</v>
      </c>
      <c r="I546" s="462"/>
      <c r="J546" s="498"/>
      <c r="K546" s="224"/>
      <c r="L546" s="225"/>
      <c r="M546" s="301"/>
      <c r="N546" s="274"/>
      <c r="O546" s="274"/>
      <c r="P546" s="274"/>
      <c r="Q546" s="274"/>
    </row>
    <row r="547" spans="1:17" ht="13.5">
      <c r="A547" s="24"/>
      <c r="B547" s="293" t="s">
        <v>40</v>
      </c>
      <c r="C547" s="279"/>
      <c r="D547" s="384"/>
      <c r="E547" s="95"/>
      <c r="F547" s="384"/>
      <c r="G547" s="94"/>
      <c r="H547" s="402">
        <f t="shared" si="10"/>
        <v>0</v>
      </c>
      <c r="I547" s="462"/>
      <c r="J547" s="498"/>
      <c r="K547" s="224"/>
      <c r="L547" s="225"/>
      <c r="M547" s="301"/>
      <c r="N547" s="274"/>
      <c r="O547" s="274"/>
      <c r="P547" s="274"/>
      <c r="Q547" s="274"/>
    </row>
    <row r="548" spans="1:17" ht="13.5">
      <c r="A548" s="24"/>
      <c r="B548" s="293" t="s">
        <v>234</v>
      </c>
      <c r="C548" s="279" t="s">
        <v>235</v>
      </c>
      <c r="D548" s="384"/>
      <c r="E548" s="95"/>
      <c r="F548" s="384"/>
      <c r="G548" s="94"/>
      <c r="H548" s="402">
        <f t="shared" si="10"/>
        <v>0</v>
      </c>
      <c r="I548" s="462"/>
      <c r="J548" s="498"/>
      <c r="K548" s="224"/>
      <c r="L548" s="225"/>
      <c r="M548" s="297"/>
      <c r="N548" s="274"/>
      <c r="O548" s="274"/>
      <c r="P548" s="274"/>
      <c r="Q548" s="274"/>
    </row>
    <row r="549" spans="1:17" ht="13.5">
      <c r="A549" s="24"/>
      <c r="B549" s="293"/>
      <c r="C549" s="279" t="s">
        <v>236</v>
      </c>
      <c r="D549" s="384"/>
      <c r="E549" s="95"/>
      <c r="F549" s="384"/>
      <c r="G549" s="94"/>
      <c r="H549" s="402">
        <f t="shared" si="10"/>
        <v>0</v>
      </c>
      <c r="I549" s="462"/>
      <c r="J549" s="498"/>
      <c r="K549" s="224"/>
      <c r="L549" s="225"/>
      <c r="M549" s="297"/>
      <c r="N549" s="274"/>
      <c r="O549" s="274"/>
      <c r="P549" s="274"/>
      <c r="Q549" s="274"/>
    </row>
    <row r="550" spans="1:17" ht="13.5">
      <c r="A550" s="24"/>
      <c r="B550" s="293"/>
      <c r="C550" s="279" t="s">
        <v>108</v>
      </c>
      <c r="D550" s="384"/>
      <c r="E550" s="95"/>
      <c r="F550" s="384"/>
      <c r="G550" s="94"/>
      <c r="H550" s="402">
        <f t="shared" si="10"/>
        <v>0</v>
      </c>
      <c r="I550" s="462"/>
      <c r="J550" s="498"/>
      <c r="K550" s="224"/>
      <c r="L550" s="225"/>
      <c r="M550" s="297"/>
      <c r="N550" s="274"/>
      <c r="O550" s="274"/>
      <c r="P550" s="274"/>
      <c r="Q550" s="274"/>
    </row>
    <row r="551" spans="1:17" ht="13.5">
      <c r="A551" s="24"/>
      <c r="B551" s="293" t="s">
        <v>238</v>
      </c>
      <c r="C551" s="279"/>
      <c r="D551" s="384"/>
      <c r="E551" s="95"/>
      <c r="F551" s="384"/>
      <c r="G551" s="94"/>
      <c r="H551" s="402">
        <f t="shared" si="10"/>
        <v>0</v>
      </c>
      <c r="I551" s="462"/>
      <c r="J551" s="498"/>
      <c r="K551" s="224"/>
      <c r="L551" s="225"/>
      <c r="M551" s="297"/>
      <c r="N551" s="274"/>
      <c r="O551" s="274"/>
      <c r="P551" s="274"/>
      <c r="Q551" s="274"/>
    </row>
    <row r="552" spans="1:17" ht="13.5">
      <c r="A552" s="24"/>
      <c r="B552" s="293" t="s">
        <v>239</v>
      </c>
      <c r="C552" s="279"/>
      <c r="D552" s="384"/>
      <c r="E552" s="95"/>
      <c r="F552" s="384"/>
      <c r="G552" s="94"/>
      <c r="H552" s="402">
        <f t="shared" si="10"/>
        <v>0</v>
      </c>
      <c r="I552" s="462"/>
      <c r="J552" s="498"/>
      <c r="K552" s="224"/>
      <c r="L552" s="583"/>
      <c r="M552" s="297"/>
      <c r="N552" s="274"/>
      <c r="O552" s="274"/>
      <c r="P552" s="274"/>
      <c r="Q552" s="274"/>
    </row>
    <row r="553" spans="1:17" ht="13.5">
      <c r="A553" s="24"/>
      <c r="B553" s="294" t="s">
        <v>240</v>
      </c>
      <c r="C553" s="291"/>
      <c r="D553" s="385"/>
      <c r="E553" s="155"/>
      <c r="F553" s="461"/>
      <c r="G553" s="101"/>
      <c r="H553" s="403">
        <f t="shared" si="10"/>
        <v>0</v>
      </c>
      <c r="I553" s="400">
        <f>SUM(H544:H553)</f>
        <v>0</v>
      </c>
      <c r="J553" s="499"/>
      <c r="K553" s="224"/>
      <c r="L553" s="583"/>
      <c r="M553" s="297"/>
      <c r="N553" s="274"/>
      <c r="O553" s="274"/>
      <c r="P553" s="274"/>
      <c r="Q553" s="274"/>
    </row>
    <row r="554" spans="1:17" ht="13.5">
      <c r="A554" s="24"/>
      <c r="B554" s="279" t="s">
        <v>100</v>
      </c>
      <c r="C554" s="278"/>
      <c r="D554" s="383"/>
      <c r="E554" s="150"/>
      <c r="F554" s="383"/>
      <c r="G554" s="106"/>
      <c r="H554" s="402"/>
      <c r="I554" s="462"/>
      <c r="J554" s="498"/>
      <c r="K554" s="241"/>
      <c r="L554" s="225"/>
      <c r="M554" s="301"/>
      <c r="N554" s="274"/>
      <c r="O554" s="274"/>
      <c r="P554" s="274"/>
      <c r="Q554" s="274"/>
    </row>
    <row r="555" spans="1:17" ht="13.5">
      <c r="A555" s="24"/>
      <c r="B555" s="293" t="s">
        <v>212</v>
      </c>
      <c r="C555" s="279" t="s">
        <v>241</v>
      </c>
      <c r="D555" s="384"/>
      <c r="E555" s="95"/>
      <c r="F555" s="384"/>
      <c r="G555" s="94"/>
      <c r="H555" s="402">
        <f aca="true" t="shared" si="11" ref="H555:H580">IF(F555=0,D555*G555,D555*F555*G555)</f>
        <v>0</v>
      </c>
      <c r="I555" s="462"/>
      <c r="J555" s="498"/>
      <c r="K555" s="224"/>
      <c r="L555" s="225"/>
      <c r="M555" s="297"/>
      <c r="N555" s="274"/>
      <c r="O555" s="274"/>
      <c r="P555" s="274"/>
      <c r="Q555" s="274"/>
    </row>
    <row r="556" spans="1:17" ht="13.5">
      <c r="A556" s="24"/>
      <c r="B556" s="293"/>
      <c r="C556" s="279" t="s">
        <v>242</v>
      </c>
      <c r="D556" s="384"/>
      <c r="E556" s="95"/>
      <c r="F556" s="384"/>
      <c r="G556" s="94"/>
      <c r="H556" s="402">
        <f t="shared" si="11"/>
        <v>0</v>
      </c>
      <c r="I556" s="462"/>
      <c r="J556" s="498"/>
      <c r="K556" s="241"/>
      <c r="L556" s="225"/>
      <c r="M556" s="301"/>
      <c r="N556" s="274"/>
      <c r="O556" s="274"/>
      <c r="P556" s="274"/>
      <c r="Q556" s="274"/>
    </row>
    <row r="557" spans="1:17" ht="13.5">
      <c r="A557" s="24"/>
      <c r="B557" s="293" t="s">
        <v>243</v>
      </c>
      <c r="C557" s="279" t="s">
        <v>241</v>
      </c>
      <c r="D557" s="384"/>
      <c r="E557" s="95"/>
      <c r="F557" s="384"/>
      <c r="G557" s="94"/>
      <c r="H557" s="402">
        <f t="shared" si="11"/>
        <v>0</v>
      </c>
      <c r="I557" s="462"/>
      <c r="J557" s="498"/>
      <c r="K557" s="241"/>
      <c r="L557" s="225"/>
      <c r="M557" s="301"/>
      <c r="N557" s="274"/>
      <c r="O557" s="274"/>
      <c r="P557" s="274"/>
      <c r="Q557" s="274"/>
    </row>
    <row r="558" spans="1:17" ht="13.5">
      <c r="A558" s="24"/>
      <c r="B558" s="293"/>
      <c r="C558" s="279" t="s">
        <v>242</v>
      </c>
      <c r="D558" s="384"/>
      <c r="E558" s="95"/>
      <c r="F558" s="384"/>
      <c r="G558" s="94"/>
      <c r="H558" s="402">
        <f t="shared" si="11"/>
        <v>0</v>
      </c>
      <c r="I558" s="462"/>
      <c r="J558" s="498"/>
      <c r="K558" s="241"/>
      <c r="L558" s="225"/>
      <c r="M558" s="301"/>
      <c r="N558" s="274"/>
      <c r="O558" s="274"/>
      <c r="P558" s="274"/>
      <c r="Q558" s="274"/>
    </row>
    <row r="559" spans="1:17" ht="13.5">
      <c r="A559" s="24"/>
      <c r="B559" s="293" t="s">
        <v>367</v>
      </c>
      <c r="C559" s="279"/>
      <c r="D559" s="384"/>
      <c r="E559" s="95"/>
      <c r="F559" s="384"/>
      <c r="G559" s="94"/>
      <c r="H559" s="402">
        <f t="shared" si="11"/>
        <v>0</v>
      </c>
      <c r="I559" s="462"/>
      <c r="J559" s="498"/>
      <c r="K559" s="241"/>
      <c r="L559" s="225"/>
      <c r="M559" s="301"/>
      <c r="N559" s="274"/>
      <c r="O559" s="274"/>
      <c r="P559" s="274"/>
      <c r="Q559" s="274"/>
    </row>
    <row r="560" spans="1:17" ht="13.5">
      <c r="A560" s="24"/>
      <c r="B560" s="293" t="s">
        <v>376</v>
      </c>
      <c r="C560" s="279"/>
      <c r="D560" s="384"/>
      <c r="E560" s="95"/>
      <c r="F560" s="384"/>
      <c r="G560" s="94"/>
      <c r="H560" s="402">
        <f t="shared" si="11"/>
        <v>0</v>
      </c>
      <c r="I560" s="462"/>
      <c r="J560" s="498"/>
      <c r="K560" s="241"/>
      <c r="L560" s="225"/>
      <c r="M560" s="301"/>
      <c r="N560" s="274"/>
      <c r="O560" s="274"/>
      <c r="P560" s="274"/>
      <c r="Q560" s="274"/>
    </row>
    <row r="561" spans="1:17" ht="13.5">
      <c r="A561" s="24"/>
      <c r="B561" s="293" t="s">
        <v>244</v>
      </c>
      <c r="C561" s="279"/>
      <c r="D561" s="384"/>
      <c r="E561" s="95"/>
      <c r="F561" s="384"/>
      <c r="G561" s="94"/>
      <c r="H561" s="402">
        <f t="shared" si="11"/>
        <v>0</v>
      </c>
      <c r="I561" s="462"/>
      <c r="J561" s="498"/>
      <c r="K561" s="241"/>
      <c r="L561" s="225"/>
      <c r="M561" s="301"/>
      <c r="N561" s="274"/>
      <c r="O561" s="274"/>
      <c r="P561" s="274"/>
      <c r="Q561" s="274"/>
    </row>
    <row r="562" spans="1:17" ht="13.5">
      <c r="A562" s="24"/>
      <c r="B562" s="293" t="s">
        <v>38</v>
      </c>
      <c r="C562" s="279"/>
      <c r="D562" s="384"/>
      <c r="E562" s="95"/>
      <c r="F562" s="384"/>
      <c r="G562" s="94"/>
      <c r="H562" s="402">
        <f t="shared" si="11"/>
        <v>0</v>
      </c>
      <c r="I562" s="462"/>
      <c r="J562" s="498"/>
      <c r="K562" s="241"/>
      <c r="L562" s="225"/>
      <c r="M562" s="301"/>
      <c r="N562" s="274"/>
      <c r="O562" s="274"/>
      <c r="P562" s="274"/>
      <c r="Q562" s="274"/>
    </row>
    <row r="563" spans="1:17" ht="13.5">
      <c r="A563" s="24"/>
      <c r="B563" s="293" t="s">
        <v>358</v>
      </c>
      <c r="C563" s="279"/>
      <c r="D563" s="384"/>
      <c r="E563" s="95"/>
      <c r="F563" s="384"/>
      <c r="G563" s="94"/>
      <c r="H563" s="402">
        <f t="shared" si="11"/>
        <v>0</v>
      </c>
      <c r="I563" s="462"/>
      <c r="J563" s="498"/>
      <c r="K563" s="241"/>
      <c r="L563" s="225"/>
      <c r="M563" s="301"/>
      <c r="N563" s="274"/>
      <c r="O563" s="274"/>
      <c r="P563" s="274"/>
      <c r="Q563" s="274"/>
    </row>
    <row r="564" spans="1:17" ht="13.5">
      <c r="A564" s="24"/>
      <c r="B564" s="293" t="s">
        <v>39</v>
      </c>
      <c r="C564" s="279"/>
      <c r="D564" s="384"/>
      <c r="E564" s="95"/>
      <c r="F564" s="384"/>
      <c r="G564" s="94"/>
      <c r="H564" s="402">
        <f t="shared" si="11"/>
        <v>0</v>
      </c>
      <c r="I564" s="462"/>
      <c r="J564" s="498"/>
      <c r="K564" s="241"/>
      <c r="L564" s="225"/>
      <c r="M564" s="301"/>
      <c r="N564" s="274"/>
      <c r="O564" s="274"/>
      <c r="P564" s="274"/>
      <c r="Q564" s="274"/>
    </row>
    <row r="565" spans="1:17" ht="13.5">
      <c r="A565" s="24"/>
      <c r="B565" s="293" t="s">
        <v>359</v>
      </c>
      <c r="C565" s="279"/>
      <c r="D565" s="384"/>
      <c r="E565" s="95"/>
      <c r="F565" s="384"/>
      <c r="G565" s="94"/>
      <c r="H565" s="402">
        <f t="shared" si="11"/>
        <v>0</v>
      </c>
      <c r="I565" s="462"/>
      <c r="J565" s="498"/>
      <c r="K565" s="241"/>
      <c r="L565" s="225"/>
      <c r="M565" s="301"/>
      <c r="N565" s="274"/>
      <c r="O565" s="274"/>
      <c r="P565" s="274"/>
      <c r="Q565" s="274"/>
    </row>
    <row r="566" spans="1:17" ht="13.5">
      <c r="A566" s="24"/>
      <c r="B566" s="293" t="s">
        <v>363</v>
      </c>
      <c r="C566" s="279"/>
      <c r="D566" s="384"/>
      <c r="E566" s="95"/>
      <c r="F566" s="384"/>
      <c r="G566" s="94"/>
      <c r="H566" s="402">
        <f t="shared" si="11"/>
        <v>0</v>
      </c>
      <c r="I566" s="462"/>
      <c r="J566" s="498"/>
      <c r="K566" s="241"/>
      <c r="L566" s="225"/>
      <c r="M566" s="301"/>
      <c r="N566" s="274"/>
      <c r="O566" s="274"/>
      <c r="P566" s="274"/>
      <c r="Q566" s="274"/>
    </row>
    <row r="567" spans="1:17" ht="13.5">
      <c r="A567" s="24"/>
      <c r="B567" s="293" t="s">
        <v>390</v>
      </c>
      <c r="C567" s="279"/>
      <c r="D567" s="384"/>
      <c r="E567" s="95"/>
      <c r="F567" s="384"/>
      <c r="G567" s="94"/>
      <c r="H567" s="402">
        <f t="shared" si="11"/>
        <v>0</v>
      </c>
      <c r="I567" s="462"/>
      <c r="J567" s="498"/>
      <c r="K567" s="241"/>
      <c r="L567" s="225"/>
      <c r="M567" s="301"/>
      <c r="N567" s="274"/>
      <c r="O567" s="274"/>
      <c r="P567" s="274"/>
      <c r="Q567" s="274"/>
    </row>
    <row r="568" spans="1:17" ht="13.5">
      <c r="A568" s="24"/>
      <c r="B568" s="293" t="s">
        <v>364</v>
      </c>
      <c r="C568" s="279"/>
      <c r="D568" s="384"/>
      <c r="E568" s="95"/>
      <c r="F568" s="384"/>
      <c r="G568" s="94"/>
      <c r="H568" s="402">
        <f t="shared" si="11"/>
        <v>0</v>
      </c>
      <c r="I568" s="462"/>
      <c r="J568" s="498"/>
      <c r="K568" s="224"/>
      <c r="L568" s="225"/>
      <c r="M568" s="301"/>
      <c r="N568" s="274"/>
      <c r="O568" s="274"/>
      <c r="P568" s="274"/>
      <c r="Q568" s="274"/>
    </row>
    <row r="569" spans="1:17" ht="13.5">
      <c r="A569" s="24"/>
      <c r="B569" s="293" t="s">
        <v>362</v>
      </c>
      <c r="C569" s="279"/>
      <c r="D569" s="384"/>
      <c r="E569" s="95"/>
      <c r="F569" s="384"/>
      <c r="G569" s="94"/>
      <c r="H569" s="402">
        <f t="shared" si="11"/>
        <v>0</v>
      </c>
      <c r="I569" s="462"/>
      <c r="J569" s="498"/>
      <c r="K569" s="224"/>
      <c r="L569" s="225"/>
      <c r="M569" s="301"/>
      <c r="N569" s="274"/>
      <c r="O569" s="274"/>
      <c r="P569" s="274"/>
      <c r="Q569" s="274"/>
    </row>
    <row r="570" spans="1:17" ht="13.5">
      <c r="A570" s="24"/>
      <c r="B570" s="293" t="s">
        <v>366</v>
      </c>
      <c r="C570" s="279"/>
      <c r="D570" s="384"/>
      <c r="E570" s="95"/>
      <c r="F570" s="384"/>
      <c r="G570" s="94"/>
      <c r="H570" s="402">
        <f t="shared" si="11"/>
        <v>0</v>
      </c>
      <c r="I570" s="462"/>
      <c r="J570" s="498"/>
      <c r="K570" s="224"/>
      <c r="L570" s="225"/>
      <c r="M570" s="301"/>
      <c r="N570" s="274"/>
      <c r="O570" s="274"/>
      <c r="P570" s="274"/>
      <c r="Q570" s="274"/>
    </row>
    <row r="571" spans="1:17" ht="13.5">
      <c r="A571" s="24"/>
      <c r="B571" s="293" t="s">
        <v>360</v>
      </c>
      <c r="C571" s="279"/>
      <c r="D571" s="384"/>
      <c r="E571" s="95"/>
      <c r="F571" s="384"/>
      <c r="G571" s="94"/>
      <c r="H571" s="402">
        <f t="shared" si="11"/>
        <v>0</v>
      </c>
      <c r="I571" s="462"/>
      <c r="J571" s="498"/>
      <c r="K571" s="224"/>
      <c r="L571" s="225"/>
      <c r="M571" s="301"/>
      <c r="N571" s="274"/>
      <c r="O571" s="274"/>
      <c r="P571" s="274"/>
      <c r="Q571" s="274"/>
    </row>
    <row r="572" spans="1:17" ht="13.5">
      <c r="A572" s="24"/>
      <c r="B572" s="293" t="s">
        <v>361</v>
      </c>
      <c r="C572" s="279"/>
      <c r="D572" s="384"/>
      <c r="E572" s="95"/>
      <c r="F572" s="384"/>
      <c r="G572" s="94"/>
      <c r="H572" s="402">
        <f t="shared" si="11"/>
        <v>0</v>
      </c>
      <c r="I572" s="462"/>
      <c r="J572" s="498"/>
      <c r="K572" s="224"/>
      <c r="L572" s="225"/>
      <c r="M572" s="297"/>
      <c r="N572" s="274"/>
      <c r="O572" s="274"/>
      <c r="P572" s="274"/>
      <c r="Q572" s="274"/>
    </row>
    <row r="573" spans="1:17" ht="13.5">
      <c r="A573" s="24"/>
      <c r="B573" s="293" t="s">
        <v>365</v>
      </c>
      <c r="C573" s="279"/>
      <c r="D573" s="384"/>
      <c r="E573" s="95"/>
      <c r="F573" s="384"/>
      <c r="G573" s="94"/>
      <c r="H573" s="402">
        <f t="shared" si="11"/>
        <v>0</v>
      </c>
      <c r="I573" s="462"/>
      <c r="J573" s="498"/>
      <c r="K573" s="224"/>
      <c r="L573" s="225"/>
      <c r="M573" s="297"/>
      <c r="N573" s="274"/>
      <c r="O573" s="274"/>
      <c r="P573" s="274"/>
      <c r="Q573" s="274"/>
    </row>
    <row r="574" spans="1:17" ht="13.5">
      <c r="A574" s="24"/>
      <c r="B574" s="294" t="s">
        <v>350</v>
      </c>
      <c r="C574" s="291"/>
      <c r="D574" s="385"/>
      <c r="E574" s="155"/>
      <c r="F574" s="461"/>
      <c r="G574" s="101"/>
      <c r="H574" s="403">
        <f t="shared" si="11"/>
        <v>0</v>
      </c>
      <c r="I574" s="400">
        <f>SUM(H555:H574)</f>
        <v>0</v>
      </c>
      <c r="J574" s="499"/>
      <c r="K574" s="224"/>
      <c r="L574" s="225"/>
      <c r="M574" s="297"/>
      <c r="N574" s="274"/>
      <c r="O574" s="274"/>
      <c r="P574" s="274"/>
      <c r="Q574" s="274"/>
    </row>
    <row r="575" spans="1:17" ht="13.5">
      <c r="A575" s="24"/>
      <c r="B575" s="279" t="s">
        <v>188</v>
      </c>
      <c r="C575" s="278"/>
      <c r="D575" s="384"/>
      <c r="E575" s="95"/>
      <c r="F575" s="384"/>
      <c r="G575" s="94"/>
      <c r="H575" s="402">
        <f t="shared" si="11"/>
        <v>0</v>
      </c>
      <c r="I575" s="426"/>
      <c r="J575" s="493"/>
      <c r="K575" s="224"/>
      <c r="L575" s="225"/>
      <c r="M575" s="297"/>
      <c r="N575" s="274"/>
      <c r="O575" s="274"/>
      <c r="P575" s="274"/>
      <c r="Q575" s="274"/>
    </row>
    <row r="576" spans="1:17" ht="13.5">
      <c r="A576" s="24"/>
      <c r="B576" s="291"/>
      <c r="C576" s="295"/>
      <c r="D576" s="385"/>
      <c r="E576" s="155"/>
      <c r="F576" s="461"/>
      <c r="G576" s="101"/>
      <c r="H576" s="403">
        <f t="shared" si="11"/>
        <v>0</v>
      </c>
      <c r="I576" s="453">
        <f>SUM(H575:H576)</f>
        <v>0</v>
      </c>
      <c r="J576" s="354"/>
      <c r="K576" s="224"/>
      <c r="L576" s="225"/>
      <c r="M576" s="297"/>
      <c r="N576" s="274"/>
      <c r="O576" s="274"/>
      <c r="P576" s="274"/>
      <c r="Q576" s="274"/>
    </row>
    <row r="577" spans="1:17" ht="13.5">
      <c r="A577" s="24"/>
      <c r="B577" s="279" t="s">
        <v>245</v>
      </c>
      <c r="C577" s="278"/>
      <c r="D577" s="384"/>
      <c r="E577" s="95"/>
      <c r="F577" s="384"/>
      <c r="G577" s="94"/>
      <c r="H577" s="402">
        <f t="shared" si="11"/>
        <v>0</v>
      </c>
      <c r="I577" s="426"/>
      <c r="J577" s="493"/>
      <c r="K577" s="224"/>
      <c r="L577" s="225"/>
      <c r="M577" s="297"/>
      <c r="N577" s="274"/>
      <c r="O577" s="274"/>
      <c r="P577" s="274"/>
      <c r="Q577" s="274"/>
    </row>
    <row r="578" spans="1:17" ht="13.5">
      <c r="A578" s="24"/>
      <c r="B578" s="291"/>
      <c r="C578" s="295"/>
      <c r="D578" s="385"/>
      <c r="E578" s="155"/>
      <c r="F578" s="461"/>
      <c r="G578" s="101"/>
      <c r="H578" s="403">
        <f t="shared" si="11"/>
        <v>0</v>
      </c>
      <c r="I578" s="453">
        <f>SUM(H577:H578)</f>
        <v>0</v>
      </c>
      <c r="J578" s="354"/>
      <c r="K578" s="224"/>
      <c r="L578" s="225"/>
      <c r="M578" s="297"/>
      <c r="N578" s="274"/>
      <c r="O578" s="274"/>
      <c r="P578" s="274"/>
      <c r="Q578" s="274"/>
    </row>
    <row r="579" spans="1:17" ht="13.5">
      <c r="A579" s="24"/>
      <c r="B579" s="279" t="s">
        <v>129</v>
      </c>
      <c r="C579" s="278"/>
      <c r="D579" s="384"/>
      <c r="E579" s="95"/>
      <c r="F579" s="384"/>
      <c r="G579" s="94"/>
      <c r="H579" s="402">
        <f t="shared" si="11"/>
        <v>0</v>
      </c>
      <c r="I579" s="462"/>
      <c r="J579" s="498"/>
      <c r="K579" s="224"/>
      <c r="L579" s="583"/>
      <c r="M579" s="301"/>
      <c r="N579" s="274"/>
      <c r="O579" s="274"/>
      <c r="P579" s="274"/>
      <c r="Q579" s="274"/>
    </row>
    <row r="580" spans="1:17" ht="14.25" thickBot="1">
      <c r="A580" s="219"/>
      <c r="B580" s="302"/>
      <c r="C580" s="280"/>
      <c r="D580" s="401"/>
      <c r="E580" s="139"/>
      <c r="F580" s="401"/>
      <c r="G580" s="98"/>
      <c r="H580" s="404">
        <f t="shared" si="11"/>
        <v>0</v>
      </c>
      <c r="I580" s="463">
        <f>SUM(H579:H580)</f>
        <v>0</v>
      </c>
      <c r="J580" s="499"/>
      <c r="K580" s="266"/>
      <c r="L580" s="225"/>
      <c r="M580" s="297"/>
      <c r="N580" s="274"/>
      <c r="O580" s="274"/>
      <c r="P580" s="274"/>
      <c r="Q580" s="274"/>
    </row>
    <row r="581" spans="1:17" ht="15.75" customHeight="1" thickBot="1">
      <c r="A581" s="541"/>
      <c r="B581" s="320" t="s">
        <v>211</v>
      </c>
      <c r="C581" s="281"/>
      <c r="D581" s="154"/>
      <c r="E581" s="154"/>
      <c r="F581" s="154"/>
      <c r="G581" s="108"/>
      <c r="H581" s="355"/>
      <c r="I581" s="514">
        <f>K581</f>
        <v>0</v>
      </c>
      <c r="J581" s="513"/>
      <c r="K581" s="582">
        <f>SUM(I517:I580)</f>
        <v>0</v>
      </c>
      <c r="L581" s="225"/>
      <c r="M581" s="297"/>
      <c r="N581" s="274"/>
      <c r="O581" s="274"/>
      <c r="P581" s="274"/>
      <c r="Q581" s="274"/>
    </row>
    <row r="582" spans="1:17" ht="13.5">
      <c r="A582" s="542"/>
      <c r="B582" s="314"/>
      <c r="C582" s="278"/>
      <c r="D582" s="137"/>
      <c r="E582" s="137"/>
      <c r="F582" s="137"/>
      <c r="G582" s="99"/>
      <c r="H582" s="350"/>
      <c r="I582" s="362"/>
      <c r="J582" s="362"/>
      <c r="K582" s="241"/>
      <c r="L582" s="225"/>
      <c r="M582" s="297"/>
      <c r="N582" s="274"/>
      <c r="O582" s="274"/>
      <c r="P582" s="274"/>
      <c r="Q582" s="274"/>
    </row>
    <row r="583" spans="1:17" ht="15" customHeight="1">
      <c r="A583" s="131" t="s">
        <v>22</v>
      </c>
      <c r="B583" s="323" t="s">
        <v>246</v>
      </c>
      <c r="C583" s="282"/>
      <c r="D583" s="396"/>
      <c r="E583" s="396"/>
      <c r="F583" s="396"/>
      <c r="G583" s="397"/>
      <c r="H583" s="398"/>
      <c r="I583" s="399"/>
      <c r="J583" s="228"/>
      <c r="K583" s="224"/>
      <c r="L583" s="225"/>
      <c r="M583" s="297"/>
      <c r="N583" s="274"/>
      <c r="O583" s="274"/>
      <c r="P583" s="274"/>
      <c r="Q583" s="274"/>
    </row>
    <row r="584" spans="1:17" ht="13.5">
      <c r="A584" s="24"/>
      <c r="B584" s="279" t="s">
        <v>252</v>
      </c>
      <c r="C584" s="279" t="s">
        <v>250</v>
      </c>
      <c r="D584" s="384"/>
      <c r="E584" s="95"/>
      <c r="F584" s="384"/>
      <c r="G584" s="94"/>
      <c r="H584" s="402">
        <f aca="true" t="shared" si="12" ref="H584:H595">IF(F584=0,D584*G584,D584*F584*G584)</f>
        <v>0</v>
      </c>
      <c r="I584" s="462"/>
      <c r="J584" s="498"/>
      <c r="K584" s="224"/>
      <c r="L584" s="578"/>
      <c r="M584" s="274"/>
      <c r="N584" s="274"/>
      <c r="O584" s="274"/>
      <c r="P584" s="274"/>
      <c r="Q584" s="274"/>
    </row>
    <row r="585" spans="1:17" ht="13.5">
      <c r="A585" s="24"/>
      <c r="C585" s="279" t="s">
        <v>251</v>
      </c>
      <c r="D585" s="384"/>
      <c r="E585" s="95"/>
      <c r="F585" s="384"/>
      <c r="G585" s="94"/>
      <c r="H585" s="402">
        <f t="shared" si="12"/>
        <v>0</v>
      </c>
      <c r="I585" s="462"/>
      <c r="J585" s="498"/>
      <c r="K585" s="224"/>
      <c r="L585" s="578"/>
      <c r="M585" s="274"/>
      <c r="N585" s="274"/>
      <c r="O585" s="274"/>
      <c r="P585" s="274"/>
      <c r="Q585" s="274"/>
    </row>
    <row r="586" spans="1:17" ht="13.5">
      <c r="A586" s="24"/>
      <c r="C586" s="279" t="s">
        <v>484</v>
      </c>
      <c r="D586" s="384"/>
      <c r="E586" s="95"/>
      <c r="F586" s="384"/>
      <c r="G586" s="94"/>
      <c r="H586" s="402">
        <f t="shared" si="12"/>
        <v>0</v>
      </c>
      <c r="I586" s="462"/>
      <c r="J586" s="498"/>
      <c r="K586" s="224"/>
      <c r="L586" s="578"/>
      <c r="M586" s="274"/>
      <c r="N586" s="274"/>
      <c r="O586" s="274"/>
      <c r="P586" s="274"/>
      <c r="Q586" s="274"/>
    </row>
    <row r="587" spans="1:17" ht="13.5">
      <c r="A587" s="24"/>
      <c r="B587" s="306"/>
      <c r="C587" s="291" t="s">
        <v>485</v>
      </c>
      <c r="D587" s="385"/>
      <c r="E587" s="155"/>
      <c r="F587" s="461"/>
      <c r="G587" s="101"/>
      <c r="H587" s="403">
        <f t="shared" si="12"/>
        <v>0</v>
      </c>
      <c r="I587" s="400">
        <f>SUM(H584:H587)</f>
        <v>0</v>
      </c>
      <c r="J587" s="499"/>
      <c r="K587" s="224"/>
      <c r="L587" s="578"/>
      <c r="M587" s="274"/>
      <c r="N587" s="274"/>
      <c r="O587" s="274"/>
      <c r="P587" s="274"/>
      <c r="Q587" s="274"/>
    </row>
    <row r="588" spans="1:17" ht="13.5">
      <c r="A588" s="25"/>
      <c r="B588" s="279" t="s">
        <v>487</v>
      </c>
      <c r="C588" s="279" t="s">
        <v>489</v>
      </c>
      <c r="D588" s="384"/>
      <c r="E588" s="95"/>
      <c r="F588" s="384"/>
      <c r="G588" s="94"/>
      <c r="H588" s="402">
        <f t="shared" si="12"/>
        <v>0</v>
      </c>
      <c r="I588" s="462"/>
      <c r="J588" s="498"/>
      <c r="K588" s="224"/>
      <c r="L588" s="578"/>
      <c r="M588" s="274"/>
      <c r="N588" s="274"/>
      <c r="O588" s="274"/>
      <c r="P588" s="274"/>
      <c r="Q588" s="274"/>
    </row>
    <row r="589" spans="1:17" ht="13.5">
      <c r="A589" s="25"/>
      <c r="B589" s="291"/>
      <c r="C589" s="291" t="s">
        <v>488</v>
      </c>
      <c r="D589" s="385"/>
      <c r="E589" s="155"/>
      <c r="F589" s="461"/>
      <c r="G589" s="101"/>
      <c r="H589" s="403">
        <f t="shared" si="12"/>
        <v>0</v>
      </c>
      <c r="I589" s="400">
        <f>SUM(H588:H589)</f>
        <v>0</v>
      </c>
      <c r="J589" s="499"/>
      <c r="K589" s="224"/>
      <c r="L589" s="578"/>
      <c r="M589" s="274"/>
      <c r="N589" s="274"/>
      <c r="O589" s="274"/>
      <c r="P589" s="274"/>
      <c r="Q589" s="274"/>
    </row>
    <row r="590" spans="1:17" ht="13.5">
      <c r="A590" s="25"/>
      <c r="B590" s="279" t="s">
        <v>486</v>
      </c>
      <c r="C590" s="279" t="s">
        <v>489</v>
      </c>
      <c r="D590" s="384"/>
      <c r="E590" s="137"/>
      <c r="F590" s="659"/>
      <c r="G590" s="94"/>
      <c r="H590" s="402">
        <f t="shared" si="12"/>
        <v>0</v>
      </c>
      <c r="I590" s="471"/>
      <c r="J590" s="499"/>
      <c r="K590" s="224"/>
      <c r="L590" s="578"/>
      <c r="M590" s="274"/>
      <c r="N590" s="274"/>
      <c r="O590" s="274"/>
      <c r="P590" s="274"/>
      <c r="Q590" s="274"/>
    </row>
    <row r="591" spans="1:17" ht="13.5">
      <c r="A591" s="25"/>
      <c r="B591" s="291"/>
      <c r="C591" s="291" t="s">
        <v>488</v>
      </c>
      <c r="D591" s="385"/>
      <c r="E591" s="155"/>
      <c r="F591" s="461"/>
      <c r="G591" s="101"/>
      <c r="H591" s="403">
        <f t="shared" si="12"/>
        <v>0</v>
      </c>
      <c r="I591" s="400">
        <f>SUM(H590:H591)</f>
        <v>0</v>
      </c>
      <c r="J591" s="499"/>
      <c r="K591" s="224"/>
      <c r="L591" s="578"/>
      <c r="M591" s="274"/>
      <c r="N591" s="274"/>
      <c r="O591" s="274"/>
      <c r="P591" s="274"/>
      <c r="Q591" s="274"/>
    </row>
    <row r="592" spans="1:17" ht="13.5">
      <c r="A592" s="25"/>
      <c r="B592" s="279" t="s">
        <v>248</v>
      </c>
      <c r="C592" s="279"/>
      <c r="D592" s="384"/>
      <c r="E592" s="95"/>
      <c r="F592" s="384"/>
      <c r="G592" s="94"/>
      <c r="H592" s="402">
        <f t="shared" si="12"/>
        <v>0</v>
      </c>
      <c r="I592" s="471"/>
      <c r="J592" s="499"/>
      <c r="K592" s="224"/>
      <c r="L592" s="578"/>
      <c r="M592" s="274"/>
      <c r="N592" s="274"/>
      <c r="O592" s="274"/>
      <c r="P592" s="274"/>
      <c r="Q592" s="274"/>
    </row>
    <row r="593" spans="1:17" ht="13.5">
      <c r="A593" s="25"/>
      <c r="B593" s="291"/>
      <c r="C593" s="291"/>
      <c r="D593" s="385"/>
      <c r="E593" s="140"/>
      <c r="F593" s="385"/>
      <c r="G593" s="101"/>
      <c r="H593" s="403">
        <f t="shared" si="12"/>
        <v>0</v>
      </c>
      <c r="I593" s="400">
        <f>SUM(H592:H593)</f>
        <v>0</v>
      </c>
      <c r="J593" s="499"/>
      <c r="K593" s="224"/>
      <c r="L593" s="578"/>
      <c r="M593" s="274"/>
      <c r="N593" s="274"/>
      <c r="O593" s="274"/>
      <c r="P593" s="274"/>
      <c r="Q593" s="274"/>
    </row>
    <row r="594" spans="1:17" ht="13.5">
      <c r="A594" s="25"/>
      <c r="B594" s="279" t="s">
        <v>249</v>
      </c>
      <c r="C594" s="279"/>
      <c r="D594" s="384"/>
      <c r="E594" s="95"/>
      <c r="F594" s="384"/>
      <c r="G594" s="94"/>
      <c r="H594" s="402">
        <f t="shared" si="12"/>
        <v>0</v>
      </c>
      <c r="I594" s="471"/>
      <c r="J594" s="499"/>
      <c r="K594" s="224"/>
      <c r="L594" s="578"/>
      <c r="M594" s="274"/>
      <c r="N594" s="274"/>
      <c r="O594" s="274"/>
      <c r="P594" s="274"/>
      <c r="Q594" s="274"/>
    </row>
    <row r="595" spans="1:17" ht="14.25" thickBot="1">
      <c r="A595" s="217"/>
      <c r="B595" s="280"/>
      <c r="C595" s="280"/>
      <c r="D595" s="401"/>
      <c r="E595" s="139"/>
      <c r="F595" s="401"/>
      <c r="G595" s="98"/>
      <c r="H595" s="404">
        <f t="shared" si="12"/>
        <v>0</v>
      </c>
      <c r="I595" s="463">
        <f>SUM(H594:H595)</f>
        <v>0</v>
      </c>
      <c r="J595" s="499"/>
      <c r="K595" s="266"/>
      <c r="L595" s="578"/>
      <c r="M595" s="274"/>
      <c r="N595" s="274"/>
      <c r="O595" s="274"/>
      <c r="P595" s="274"/>
      <c r="Q595" s="274"/>
    </row>
    <row r="596" spans="1:17" ht="15.75" customHeight="1" thickBot="1">
      <c r="A596" s="541"/>
      <c r="B596" s="320" t="s">
        <v>247</v>
      </c>
      <c r="C596" s="281"/>
      <c r="D596" s="154"/>
      <c r="E596" s="154"/>
      <c r="F596" s="154"/>
      <c r="G596" s="108"/>
      <c r="H596" s="361"/>
      <c r="I596" s="514">
        <f>K596</f>
        <v>0</v>
      </c>
      <c r="J596" s="513"/>
      <c r="K596" s="582">
        <f>SUM(I584:I595)</f>
        <v>0</v>
      </c>
      <c r="L596" s="578"/>
      <c r="M596" s="274"/>
      <c r="N596" s="274"/>
      <c r="O596" s="274"/>
      <c r="P596" s="274"/>
      <c r="Q596" s="274"/>
    </row>
    <row r="597" spans="1:17" ht="13.5">
      <c r="A597" s="542"/>
      <c r="B597" s="314"/>
      <c r="C597" s="278"/>
      <c r="D597" s="137"/>
      <c r="E597" s="137"/>
      <c r="F597" s="137"/>
      <c r="G597" s="99"/>
      <c r="H597" s="190"/>
      <c r="I597" s="362"/>
      <c r="J597" s="362"/>
      <c r="K597" s="241"/>
      <c r="L597" s="578"/>
      <c r="M597" s="274"/>
      <c r="N597" s="274"/>
      <c r="O597" s="274"/>
      <c r="P597" s="274"/>
      <c r="Q597" s="274"/>
    </row>
    <row r="598" spans="1:17" ht="15" customHeight="1">
      <c r="A598" s="132" t="s">
        <v>23</v>
      </c>
      <c r="B598" s="314" t="s">
        <v>391</v>
      </c>
      <c r="C598" s="279"/>
      <c r="D598" s="396"/>
      <c r="E598" s="396"/>
      <c r="F598" s="396"/>
      <c r="G598" s="397"/>
      <c r="H598" s="398"/>
      <c r="I598" s="399"/>
      <c r="J598" s="228"/>
      <c r="K598" s="224"/>
      <c r="L598" s="578"/>
      <c r="M598" s="274"/>
      <c r="N598" s="274"/>
      <c r="O598" s="274"/>
      <c r="P598" s="274"/>
      <c r="Q598" s="274"/>
    </row>
    <row r="599" spans="1:17" ht="13.5">
      <c r="A599" s="25"/>
      <c r="B599" s="279" t="s">
        <v>254</v>
      </c>
      <c r="C599" s="279"/>
      <c r="D599" s="384"/>
      <c r="E599" s="95"/>
      <c r="F599" s="384"/>
      <c r="G599" s="94"/>
      <c r="H599" s="402">
        <f aca="true" t="shared" si="13" ref="H599:H610">IF(F599=0,D599*G599,D599*F599*G599)</f>
        <v>0</v>
      </c>
      <c r="I599" s="484"/>
      <c r="J599" s="501"/>
      <c r="K599" s="224"/>
      <c r="L599" s="578"/>
      <c r="M599" s="274"/>
      <c r="N599" s="274"/>
      <c r="O599" s="274"/>
      <c r="P599" s="274"/>
      <c r="Q599" s="274"/>
    </row>
    <row r="600" spans="1:17" ht="13.5">
      <c r="A600" s="25"/>
      <c r="B600" s="279" t="s">
        <v>255</v>
      </c>
      <c r="C600" s="279"/>
      <c r="D600" s="384"/>
      <c r="E600" s="95"/>
      <c r="F600" s="384"/>
      <c r="G600" s="94"/>
      <c r="H600" s="402">
        <f t="shared" si="13"/>
        <v>0</v>
      </c>
      <c r="I600" s="464"/>
      <c r="J600" s="501"/>
      <c r="K600" s="224"/>
      <c r="L600" s="225"/>
      <c r="M600" s="297"/>
      <c r="N600" s="297"/>
      <c r="O600" s="297"/>
      <c r="P600" s="297"/>
      <c r="Q600" s="297"/>
    </row>
    <row r="601" spans="1:17" ht="13.5">
      <c r="A601" s="25"/>
      <c r="B601" s="291" t="s">
        <v>256</v>
      </c>
      <c r="C601" s="291"/>
      <c r="D601" s="385"/>
      <c r="E601" s="140"/>
      <c r="F601" s="385"/>
      <c r="G601" s="101"/>
      <c r="H601" s="403">
        <f t="shared" si="13"/>
        <v>0</v>
      </c>
      <c r="I601" s="465">
        <f>SUM(H599:H601)</f>
        <v>0</v>
      </c>
      <c r="J601" s="502"/>
      <c r="K601" s="224"/>
      <c r="L601" s="225"/>
      <c r="M601" s="297"/>
      <c r="N601" s="297"/>
      <c r="O601" s="297"/>
      <c r="P601" s="297"/>
      <c r="Q601" s="297"/>
    </row>
    <row r="602" spans="1:17" ht="13.5">
      <c r="A602" s="24"/>
      <c r="B602" s="485" t="s">
        <v>258</v>
      </c>
      <c r="C602" s="279" t="s">
        <v>257</v>
      </c>
      <c r="D602" s="384"/>
      <c r="E602" s="95"/>
      <c r="F602" s="384"/>
      <c r="G602" s="94"/>
      <c r="H602" s="402">
        <f t="shared" si="13"/>
        <v>0</v>
      </c>
      <c r="I602" s="466"/>
      <c r="J602" s="502"/>
      <c r="K602" s="224"/>
      <c r="L602" s="225"/>
      <c r="M602" s="297"/>
      <c r="N602" s="297"/>
      <c r="O602" s="297"/>
      <c r="P602" s="297"/>
      <c r="Q602" s="297"/>
    </row>
    <row r="603" spans="1:17" ht="13.5">
      <c r="A603" s="24"/>
      <c r="B603" s="291"/>
      <c r="C603" s="291" t="s">
        <v>259</v>
      </c>
      <c r="D603" s="385"/>
      <c r="E603" s="140"/>
      <c r="F603" s="385"/>
      <c r="G603" s="101"/>
      <c r="H603" s="403">
        <f t="shared" si="13"/>
        <v>0</v>
      </c>
      <c r="I603" s="465">
        <f>SUM(H602:H603)</f>
        <v>0</v>
      </c>
      <c r="J603" s="502"/>
      <c r="K603" s="224"/>
      <c r="L603" s="225"/>
      <c r="M603" s="303"/>
      <c r="N603" s="297"/>
      <c r="O603" s="297"/>
      <c r="P603" s="297"/>
      <c r="Q603" s="297"/>
    </row>
    <row r="604" spans="1:17" ht="13.5">
      <c r="A604" s="24"/>
      <c r="B604" s="279" t="s">
        <v>504</v>
      </c>
      <c r="C604" s="279"/>
      <c r="D604" s="384"/>
      <c r="E604" s="95"/>
      <c r="F604" s="384"/>
      <c r="G604" s="94"/>
      <c r="H604" s="402">
        <f t="shared" si="13"/>
        <v>0</v>
      </c>
      <c r="I604" s="466"/>
      <c r="J604" s="502"/>
      <c r="K604" s="224"/>
      <c r="L604" s="225"/>
      <c r="M604" s="303"/>
      <c r="N604" s="297"/>
      <c r="O604" s="297"/>
      <c r="P604" s="297"/>
      <c r="Q604" s="297"/>
    </row>
    <row r="605" spans="1:17" ht="13.5">
      <c r="A605" s="24"/>
      <c r="B605" s="291"/>
      <c r="C605" s="291"/>
      <c r="D605" s="385"/>
      <c r="E605" s="140"/>
      <c r="F605" s="385"/>
      <c r="G605" s="101"/>
      <c r="H605" s="403">
        <f t="shared" si="13"/>
        <v>0</v>
      </c>
      <c r="I605" s="465">
        <f>SUM(H604:H605)</f>
        <v>0</v>
      </c>
      <c r="J605" s="502"/>
      <c r="K605" s="224"/>
      <c r="L605" s="225"/>
      <c r="M605" s="303"/>
      <c r="N605" s="297"/>
      <c r="O605" s="297"/>
      <c r="P605" s="297"/>
      <c r="Q605" s="297"/>
    </row>
    <row r="606" spans="1:17" ht="13.5">
      <c r="A606" s="24"/>
      <c r="B606" s="279" t="s">
        <v>260</v>
      </c>
      <c r="C606" s="660" t="s">
        <v>490</v>
      </c>
      <c r="D606" s="384"/>
      <c r="E606" s="95"/>
      <c r="F606" s="384"/>
      <c r="G606" s="94"/>
      <c r="H606" s="402">
        <f t="shared" si="13"/>
        <v>0</v>
      </c>
      <c r="I606" s="466"/>
      <c r="J606" s="502"/>
      <c r="K606" s="224"/>
      <c r="L606" s="225"/>
      <c r="M606" s="297"/>
      <c r="N606" s="297"/>
      <c r="O606" s="297"/>
      <c r="P606" s="297"/>
      <c r="Q606" s="297"/>
    </row>
    <row r="607" spans="1:17" ht="13.5">
      <c r="A607" s="24"/>
      <c r="B607" s="279"/>
      <c r="C607" s="660" t="s">
        <v>492</v>
      </c>
      <c r="D607" s="384"/>
      <c r="E607" s="95"/>
      <c r="F607" s="384"/>
      <c r="G607" s="94"/>
      <c r="H607" s="402">
        <f t="shared" si="13"/>
        <v>0</v>
      </c>
      <c r="I607" s="466"/>
      <c r="J607" s="502"/>
      <c r="K607" s="224"/>
      <c r="L607" s="225"/>
      <c r="M607" s="297"/>
      <c r="N607" s="297"/>
      <c r="O607" s="297"/>
      <c r="P607" s="297"/>
      <c r="Q607" s="297"/>
    </row>
    <row r="608" spans="1:17" ht="13.5">
      <c r="A608" s="24"/>
      <c r="B608" s="306"/>
      <c r="C608" s="291" t="s">
        <v>491</v>
      </c>
      <c r="D608" s="385"/>
      <c r="E608" s="140"/>
      <c r="F608" s="385"/>
      <c r="G608" s="101"/>
      <c r="H608" s="403">
        <f t="shared" si="13"/>
        <v>0</v>
      </c>
      <c r="I608" s="465">
        <f>SUM(H606:H608)</f>
        <v>0</v>
      </c>
      <c r="J608" s="502"/>
      <c r="K608" s="224"/>
      <c r="L608" s="225"/>
      <c r="M608" s="297"/>
      <c r="N608" s="297"/>
      <c r="O608" s="297"/>
      <c r="P608" s="297"/>
      <c r="Q608" s="297"/>
    </row>
    <row r="609" spans="1:17" ht="13.5">
      <c r="A609" s="24"/>
      <c r="B609" s="279" t="s">
        <v>129</v>
      </c>
      <c r="C609" s="279"/>
      <c r="D609" s="384"/>
      <c r="E609" s="95"/>
      <c r="F609" s="384"/>
      <c r="G609" s="94"/>
      <c r="H609" s="402">
        <f t="shared" si="13"/>
        <v>0</v>
      </c>
      <c r="I609" s="466"/>
      <c r="J609" s="502"/>
      <c r="K609" s="224"/>
      <c r="L609" s="225"/>
      <c r="M609" s="297"/>
      <c r="N609" s="297"/>
      <c r="O609" s="297"/>
      <c r="P609" s="297"/>
      <c r="Q609" s="297"/>
    </row>
    <row r="610" spans="1:17" ht="14.25" thickBot="1">
      <c r="A610" s="219"/>
      <c r="B610" s="280"/>
      <c r="C610" s="280"/>
      <c r="D610" s="401"/>
      <c r="E610" s="139"/>
      <c r="F610" s="401"/>
      <c r="G610" s="98"/>
      <c r="H610" s="404">
        <f t="shared" si="13"/>
        <v>0</v>
      </c>
      <c r="I610" s="467">
        <f>SUM(H609:H610)</f>
        <v>0</v>
      </c>
      <c r="J610" s="502"/>
      <c r="K610" s="224"/>
      <c r="L610" s="583"/>
      <c r="M610" s="301"/>
      <c r="N610" s="301"/>
      <c r="O610" s="301"/>
      <c r="P610" s="301"/>
      <c r="Q610" s="301"/>
    </row>
    <row r="611" spans="1:17" ht="15.75" customHeight="1" thickBot="1">
      <c r="A611" s="540"/>
      <c r="B611" s="329" t="s">
        <v>392</v>
      </c>
      <c r="C611" s="281"/>
      <c r="D611" s="154"/>
      <c r="E611" s="154"/>
      <c r="F611" s="154"/>
      <c r="G611" s="108"/>
      <c r="H611" s="361"/>
      <c r="I611" s="514">
        <f>K611</f>
        <v>0</v>
      </c>
      <c r="J611" s="515"/>
      <c r="K611" s="582">
        <f>SUM(I600:I610)</f>
        <v>0</v>
      </c>
      <c r="L611" s="583"/>
      <c r="M611" s="301"/>
      <c r="N611" s="301"/>
      <c r="O611" s="301"/>
      <c r="P611" s="301"/>
      <c r="Q611" s="301"/>
    </row>
    <row r="612" spans="1:17" ht="15.75" customHeight="1" thickBot="1">
      <c r="A612" s="543"/>
      <c r="B612" s="333" t="s">
        <v>253</v>
      </c>
      <c r="C612" s="288"/>
      <c r="D612" s="156"/>
      <c r="E612" s="156"/>
      <c r="F612" s="156"/>
      <c r="G612" s="110"/>
      <c r="H612" s="357"/>
      <c r="I612" s="503">
        <f>K612</f>
        <v>0</v>
      </c>
      <c r="J612" s="516"/>
      <c r="K612" s="503">
        <f>SUM(K361:K611)</f>
        <v>0</v>
      </c>
      <c r="L612" s="341"/>
      <c r="M612" s="301"/>
      <c r="N612" s="301"/>
      <c r="O612" s="301"/>
      <c r="P612" s="301"/>
      <c r="Q612" s="301"/>
    </row>
    <row r="613" spans="1:17" ht="15.75" customHeight="1">
      <c r="A613" s="131"/>
      <c r="B613" s="323"/>
      <c r="C613" s="282"/>
      <c r="D613" s="97"/>
      <c r="E613" s="97"/>
      <c r="F613" s="97"/>
      <c r="G613" s="102"/>
      <c r="H613" s="358"/>
      <c r="I613" s="359"/>
      <c r="J613" s="359"/>
      <c r="K613" s="491"/>
      <c r="L613" s="583"/>
      <c r="M613" s="301"/>
      <c r="N613" s="301"/>
      <c r="O613" s="301"/>
      <c r="P613" s="301"/>
      <c r="Q613" s="301"/>
    </row>
    <row r="614" spans="1:17" ht="15" customHeight="1">
      <c r="A614" s="131" t="s">
        <v>25</v>
      </c>
      <c r="B614" s="323" t="s">
        <v>494</v>
      </c>
      <c r="C614" s="282"/>
      <c r="D614" s="396"/>
      <c r="E614" s="396"/>
      <c r="F614" s="396"/>
      <c r="G614" s="397"/>
      <c r="H614" s="398"/>
      <c r="I614" s="399"/>
      <c r="J614" s="228"/>
      <c r="K614" s="224"/>
      <c r="L614" s="266"/>
      <c r="M614" s="297"/>
      <c r="N614" s="297"/>
      <c r="O614" s="304"/>
      <c r="P614" s="304"/>
      <c r="Q614" s="3"/>
    </row>
    <row r="615" spans="1:17" ht="13.5">
      <c r="A615" s="24"/>
      <c r="B615" s="279" t="s">
        <v>261</v>
      </c>
      <c r="C615" s="283" t="s">
        <v>94</v>
      </c>
      <c r="D615" s="384"/>
      <c r="E615" s="95"/>
      <c r="F615" s="384"/>
      <c r="G615" s="94"/>
      <c r="H615" s="388">
        <f>IF(F615=0,D615*G615,D615*F615*G615)</f>
        <v>0</v>
      </c>
      <c r="I615" s="391"/>
      <c r="J615" s="493"/>
      <c r="K615" s="578"/>
      <c r="L615" s="578"/>
      <c r="M615" s="274"/>
      <c r="N615" s="274"/>
      <c r="O615" s="274"/>
      <c r="P615" s="274"/>
      <c r="Q615" s="274"/>
    </row>
    <row r="616" spans="1:17" ht="13.5">
      <c r="A616" s="24"/>
      <c r="B616" s="283"/>
      <c r="C616" s="283" t="s">
        <v>93</v>
      </c>
      <c r="D616" s="410"/>
      <c r="E616" s="143"/>
      <c r="F616" s="409"/>
      <c r="G616" s="106"/>
      <c r="H616" s="388">
        <f>D616*H615</f>
        <v>0</v>
      </c>
      <c r="I616" s="391"/>
      <c r="J616" s="493"/>
      <c r="K616" s="574"/>
      <c r="L616" s="575"/>
      <c r="M616" s="274"/>
      <c r="N616" s="274"/>
      <c r="O616" s="274"/>
      <c r="P616" s="274"/>
      <c r="Q616" s="274"/>
    </row>
    <row r="617" spans="1:17" ht="13.5">
      <c r="A617" s="24"/>
      <c r="B617" s="284"/>
      <c r="C617" s="284" t="s">
        <v>91</v>
      </c>
      <c r="D617" s="411"/>
      <c r="E617" s="141"/>
      <c r="F617" s="413"/>
      <c r="G617" s="142"/>
      <c r="H617" s="389">
        <f>(H615+H616)*D617</f>
        <v>0</v>
      </c>
      <c r="I617" s="393">
        <f>SUM(H615:H617)</f>
        <v>0</v>
      </c>
      <c r="J617" s="354"/>
      <c r="K617" s="574"/>
      <c r="L617" s="575"/>
      <c r="M617" s="274"/>
      <c r="N617" s="274"/>
      <c r="O617" s="274"/>
      <c r="P617" s="274"/>
      <c r="Q617" s="274"/>
    </row>
    <row r="618" spans="1:17" ht="13.5">
      <c r="A618" s="24"/>
      <c r="B618" s="279" t="s">
        <v>265</v>
      </c>
      <c r="C618" s="283" t="s">
        <v>94</v>
      </c>
      <c r="D618" s="384"/>
      <c r="E618" s="95"/>
      <c r="F618" s="384"/>
      <c r="G618" s="94"/>
      <c r="H618" s="388">
        <f>IF(F618=0,D618*G618,D618*F618*G618)</f>
        <v>0</v>
      </c>
      <c r="I618" s="391"/>
      <c r="J618" s="493"/>
      <c r="K618" s="578"/>
      <c r="L618" s="578"/>
      <c r="M618" s="274"/>
      <c r="N618" s="274"/>
      <c r="O618" s="274"/>
      <c r="P618" s="274"/>
      <c r="Q618" s="274"/>
    </row>
    <row r="619" spans="1:17" ht="13.5">
      <c r="A619" s="24"/>
      <c r="B619" s="283"/>
      <c r="C619" s="283" t="s">
        <v>93</v>
      </c>
      <c r="D619" s="410"/>
      <c r="E619" s="143"/>
      <c r="F619" s="409"/>
      <c r="G619" s="106"/>
      <c r="H619" s="388">
        <f>D619*H618</f>
        <v>0</v>
      </c>
      <c r="I619" s="391"/>
      <c r="J619" s="493"/>
      <c r="K619" s="574"/>
      <c r="L619" s="575"/>
      <c r="M619" s="274"/>
      <c r="N619" s="274"/>
      <c r="O619" s="274"/>
      <c r="P619" s="274"/>
      <c r="Q619" s="274"/>
    </row>
    <row r="620" spans="1:17" ht="13.5">
      <c r="A620" s="24"/>
      <c r="B620" s="284"/>
      <c r="C620" s="284" t="s">
        <v>91</v>
      </c>
      <c r="D620" s="411"/>
      <c r="E620" s="141"/>
      <c r="F620" s="413"/>
      <c r="G620" s="142"/>
      <c r="H620" s="389">
        <f>(H618+H619)*D620</f>
        <v>0</v>
      </c>
      <c r="I620" s="393">
        <f>SUM(H618:H620)</f>
        <v>0</v>
      </c>
      <c r="J620" s="354"/>
      <c r="K620" s="574"/>
      <c r="L620" s="575"/>
      <c r="M620" s="274"/>
      <c r="N620" s="274"/>
      <c r="O620" s="274"/>
      <c r="P620" s="274"/>
      <c r="Q620" s="274"/>
    </row>
    <row r="621" spans="1:17" ht="13.5">
      <c r="A621" s="24"/>
      <c r="B621" s="279" t="s">
        <v>266</v>
      </c>
      <c r="C621" s="283" t="s">
        <v>94</v>
      </c>
      <c r="D621" s="384"/>
      <c r="E621" s="95"/>
      <c r="F621" s="384"/>
      <c r="G621" s="94"/>
      <c r="H621" s="388">
        <f>IF(F621=0,D621*G621,D621*F621*G621)</f>
        <v>0</v>
      </c>
      <c r="I621" s="391"/>
      <c r="J621" s="493"/>
      <c r="K621" s="224"/>
      <c r="L621" s="578"/>
      <c r="M621" s="274"/>
      <c r="N621" s="274"/>
      <c r="O621" s="274"/>
      <c r="P621" s="274"/>
      <c r="Q621" s="274"/>
    </row>
    <row r="622" spans="1:17" ht="13.5">
      <c r="A622" s="24"/>
      <c r="B622" s="283"/>
      <c r="C622" s="283" t="s">
        <v>93</v>
      </c>
      <c r="D622" s="410"/>
      <c r="E622" s="143"/>
      <c r="F622" s="409"/>
      <c r="G622" s="106"/>
      <c r="H622" s="388">
        <f>D622*H621</f>
        <v>0</v>
      </c>
      <c r="I622" s="391"/>
      <c r="J622" s="493"/>
      <c r="K622" s="574"/>
      <c r="L622" s="575"/>
      <c r="M622" s="274"/>
      <c r="N622" s="274"/>
      <c r="O622" s="274"/>
      <c r="P622" s="274"/>
      <c r="Q622" s="274"/>
    </row>
    <row r="623" spans="1:17" ht="13.5">
      <c r="A623" s="24"/>
      <c r="B623" s="284"/>
      <c r="C623" s="284" t="s">
        <v>91</v>
      </c>
      <c r="D623" s="411"/>
      <c r="E623" s="141"/>
      <c r="F623" s="413"/>
      <c r="G623" s="142"/>
      <c r="H623" s="389">
        <f>(H621+H622)*D623</f>
        <v>0</v>
      </c>
      <c r="I623" s="393">
        <f>SUM(H621:H623)</f>
        <v>0</v>
      </c>
      <c r="J623" s="354"/>
      <c r="K623" s="574"/>
      <c r="L623" s="575"/>
      <c r="M623" s="274"/>
      <c r="N623" s="274"/>
      <c r="O623" s="274"/>
      <c r="P623" s="274"/>
      <c r="Q623" s="274"/>
    </row>
    <row r="624" spans="1:17" ht="13.5">
      <c r="A624" s="24"/>
      <c r="B624" s="279" t="s">
        <v>268</v>
      </c>
      <c r="C624" s="283" t="s">
        <v>94</v>
      </c>
      <c r="D624" s="384"/>
      <c r="E624" s="95"/>
      <c r="F624" s="384"/>
      <c r="G624" s="94"/>
      <c r="H624" s="388">
        <f>IF(F624=0,D624*G624,D624*F624*G624)</f>
        <v>0</v>
      </c>
      <c r="I624" s="391"/>
      <c r="J624" s="493"/>
      <c r="K624" s="224"/>
      <c r="L624" s="225"/>
      <c r="M624" s="297"/>
      <c r="N624" s="297"/>
      <c r="O624" s="297"/>
      <c r="P624" s="297"/>
      <c r="Q624" s="297"/>
    </row>
    <row r="625" spans="1:17" ht="13.5">
      <c r="A625" s="24"/>
      <c r="B625" s="283"/>
      <c r="C625" s="283" t="s">
        <v>93</v>
      </c>
      <c r="D625" s="410"/>
      <c r="E625" s="143"/>
      <c r="F625" s="409"/>
      <c r="G625" s="106"/>
      <c r="H625" s="388">
        <f>D625*H624</f>
        <v>0</v>
      </c>
      <c r="I625" s="391"/>
      <c r="J625" s="493"/>
      <c r="K625" s="574"/>
      <c r="L625" s="575"/>
      <c r="M625" s="274"/>
      <c r="N625" s="274"/>
      <c r="O625" s="274"/>
      <c r="P625" s="274"/>
      <c r="Q625" s="274"/>
    </row>
    <row r="626" spans="1:17" ht="13.5">
      <c r="A626" s="24"/>
      <c r="B626" s="284"/>
      <c r="C626" s="284" t="s">
        <v>91</v>
      </c>
      <c r="D626" s="411"/>
      <c r="E626" s="141"/>
      <c r="F626" s="413"/>
      <c r="G626" s="142"/>
      <c r="H626" s="389">
        <f>(H624+H625)*D626</f>
        <v>0</v>
      </c>
      <c r="I626" s="393">
        <f>SUM(H624:H626)</f>
        <v>0</v>
      </c>
      <c r="J626" s="354"/>
      <c r="K626" s="574"/>
      <c r="L626" s="575"/>
      <c r="M626" s="274"/>
      <c r="N626" s="274"/>
      <c r="O626" s="274"/>
      <c r="P626" s="274"/>
      <c r="Q626" s="274"/>
    </row>
    <row r="627" spans="1:17" ht="13.5">
      <c r="A627" s="24"/>
      <c r="B627" s="279" t="s">
        <v>267</v>
      </c>
      <c r="C627" s="283" t="s">
        <v>94</v>
      </c>
      <c r="D627" s="384"/>
      <c r="E627" s="95"/>
      <c r="F627" s="384"/>
      <c r="G627" s="94"/>
      <c r="H627" s="388">
        <f>IF(F627=0,D627*G627,D627*F627*G627)</f>
        <v>0</v>
      </c>
      <c r="I627" s="391"/>
      <c r="J627" s="354"/>
      <c r="K627" s="574"/>
      <c r="L627" s="575"/>
      <c r="M627" s="274"/>
      <c r="N627" s="274"/>
      <c r="O627" s="274"/>
      <c r="P627" s="274"/>
      <c r="Q627" s="274"/>
    </row>
    <row r="628" spans="1:17" ht="13.5">
      <c r="A628" s="24"/>
      <c r="B628" s="283"/>
      <c r="C628" s="283" t="s">
        <v>93</v>
      </c>
      <c r="D628" s="410"/>
      <c r="E628" s="143"/>
      <c r="F628" s="409"/>
      <c r="G628" s="106"/>
      <c r="H628" s="388">
        <f>D628*H627</f>
        <v>0</v>
      </c>
      <c r="I628" s="391"/>
      <c r="J628" s="354"/>
      <c r="K628" s="574"/>
      <c r="L628" s="575"/>
      <c r="M628" s="274"/>
      <c r="N628" s="274"/>
      <c r="O628" s="274"/>
      <c r="P628" s="274"/>
      <c r="Q628" s="274"/>
    </row>
    <row r="629" spans="1:17" ht="13.5">
      <c r="A629" s="24"/>
      <c r="B629" s="284"/>
      <c r="C629" s="284" t="s">
        <v>91</v>
      </c>
      <c r="D629" s="411"/>
      <c r="E629" s="141"/>
      <c r="F629" s="413"/>
      <c r="G629" s="142"/>
      <c r="H629" s="389">
        <f>(H627+H628)*D629</f>
        <v>0</v>
      </c>
      <c r="I629" s="393">
        <f>SUM(H627:H629)</f>
        <v>0</v>
      </c>
      <c r="J629" s="354"/>
      <c r="K629" s="574"/>
      <c r="L629" s="575"/>
      <c r="M629" s="274"/>
      <c r="N629" s="274"/>
      <c r="O629" s="274"/>
      <c r="P629" s="274"/>
      <c r="Q629" s="274"/>
    </row>
    <row r="630" spans="1:17" ht="13.5">
      <c r="A630" s="24"/>
      <c r="B630" s="279" t="s">
        <v>269</v>
      </c>
      <c r="C630" s="279" t="s">
        <v>271</v>
      </c>
      <c r="D630" s="384"/>
      <c r="E630" s="95"/>
      <c r="F630" s="384"/>
      <c r="G630" s="94"/>
      <c r="H630" s="388">
        <f aca="true" t="shared" si="14" ref="H630:H649">IF(F630=0,D630*G630,D630*F630*G630)</f>
        <v>0</v>
      </c>
      <c r="I630" s="464"/>
      <c r="J630" s="498"/>
      <c r="K630" s="224"/>
      <c r="L630" s="225"/>
      <c r="M630" s="297"/>
      <c r="N630" s="297"/>
      <c r="O630" s="297"/>
      <c r="P630" s="297"/>
      <c r="Q630" s="297"/>
    </row>
    <row r="631" spans="1:17" ht="13.5">
      <c r="A631" s="24"/>
      <c r="B631" s="293"/>
      <c r="C631" s="279" t="s">
        <v>270</v>
      </c>
      <c r="D631" s="384"/>
      <c r="E631" s="95"/>
      <c r="F631" s="384"/>
      <c r="G631" s="94"/>
      <c r="H631" s="388">
        <f t="shared" si="14"/>
        <v>0</v>
      </c>
      <c r="I631" s="464"/>
      <c r="J631" s="498"/>
      <c r="K631" s="224"/>
      <c r="L631" s="225"/>
      <c r="M631" s="297"/>
      <c r="N631" s="297"/>
      <c r="O631" s="297"/>
      <c r="P631" s="297"/>
      <c r="Q631" s="297"/>
    </row>
    <row r="632" spans="1:17" ht="13.5">
      <c r="A632" s="24"/>
      <c r="B632" s="294"/>
      <c r="C632" s="291" t="s">
        <v>495</v>
      </c>
      <c r="D632" s="385"/>
      <c r="E632" s="140"/>
      <c r="F632" s="385"/>
      <c r="G632" s="101"/>
      <c r="H632" s="389">
        <f t="shared" si="14"/>
        <v>0</v>
      </c>
      <c r="I632" s="465">
        <f>SUM(H630:H632)</f>
        <v>0</v>
      </c>
      <c r="J632" s="499"/>
      <c r="K632" s="224"/>
      <c r="L632" s="225"/>
      <c r="M632" s="297"/>
      <c r="N632" s="297"/>
      <c r="O632" s="297"/>
      <c r="P632" s="297"/>
      <c r="Q632" s="297"/>
    </row>
    <row r="633" spans="1:17" ht="13.5">
      <c r="A633" s="24"/>
      <c r="B633" s="279" t="s">
        <v>1</v>
      </c>
      <c r="C633" s="299" t="s">
        <v>483</v>
      </c>
      <c r="D633" s="435"/>
      <c r="E633" s="95"/>
      <c r="F633" s="435"/>
      <c r="G633" s="94"/>
      <c r="H633" s="437">
        <f t="shared" si="14"/>
        <v>0</v>
      </c>
      <c r="I633" s="486">
        <f>SUM(H633)</f>
        <v>0</v>
      </c>
      <c r="J633" s="499"/>
      <c r="K633" s="224"/>
      <c r="L633" s="578"/>
      <c r="M633" s="274"/>
      <c r="N633" s="274"/>
      <c r="O633" s="274"/>
      <c r="P633" s="274"/>
      <c r="Q633" s="274"/>
    </row>
    <row r="634" spans="1:17" ht="13.5">
      <c r="A634" s="25"/>
      <c r="B634" s="291" t="s">
        <v>2</v>
      </c>
      <c r="C634" s="661" t="s">
        <v>483</v>
      </c>
      <c r="D634" s="385"/>
      <c r="E634" s="140"/>
      <c r="F634" s="385"/>
      <c r="G634" s="101"/>
      <c r="H634" s="389">
        <f t="shared" si="14"/>
        <v>0</v>
      </c>
      <c r="I634" s="465">
        <f>SUM(H634)</f>
        <v>0</v>
      </c>
      <c r="J634" s="499"/>
      <c r="K634" s="224"/>
      <c r="L634" s="578"/>
      <c r="M634" s="274"/>
      <c r="N634" s="274"/>
      <c r="O634" s="274"/>
      <c r="P634" s="274"/>
      <c r="Q634" s="274"/>
    </row>
    <row r="635" spans="1:17" ht="13.5">
      <c r="A635" s="25"/>
      <c r="B635" s="279" t="s">
        <v>272</v>
      </c>
      <c r="C635" s="279" t="s">
        <v>273</v>
      </c>
      <c r="D635" s="384"/>
      <c r="E635" s="95"/>
      <c r="F635" s="384"/>
      <c r="G635" s="94"/>
      <c r="H635" s="388">
        <f t="shared" si="14"/>
        <v>0</v>
      </c>
      <c r="I635" s="466"/>
      <c r="J635" s="499"/>
      <c r="K635" s="224"/>
      <c r="L635" s="578"/>
      <c r="M635" s="274"/>
      <c r="N635" s="274"/>
      <c r="O635" s="274"/>
      <c r="P635" s="274"/>
      <c r="Q635" s="274"/>
    </row>
    <row r="636" spans="1:17" ht="13.5">
      <c r="A636" s="25"/>
      <c r="B636" s="279"/>
      <c r="C636" s="279" t="s">
        <v>274</v>
      </c>
      <c r="D636" s="384"/>
      <c r="E636" s="95"/>
      <c r="F636" s="384"/>
      <c r="G636" s="94"/>
      <c r="H636" s="388">
        <f t="shared" si="14"/>
        <v>0</v>
      </c>
      <c r="I636" s="464"/>
      <c r="J636" s="498"/>
      <c r="K636" s="224"/>
      <c r="L636" s="578"/>
      <c r="M636" s="274"/>
      <c r="N636" s="274"/>
      <c r="O636" s="274"/>
      <c r="P636" s="274"/>
      <c r="Q636" s="274"/>
    </row>
    <row r="637" spans="1:17" ht="13.5">
      <c r="A637" s="25"/>
      <c r="B637" s="291"/>
      <c r="C637" s="291" t="s">
        <v>275</v>
      </c>
      <c r="D637" s="385"/>
      <c r="E637" s="140"/>
      <c r="F637" s="385"/>
      <c r="G637" s="101"/>
      <c r="H637" s="389">
        <f t="shared" si="14"/>
        <v>0</v>
      </c>
      <c r="I637" s="465">
        <f>SUM(H635:H637)</f>
        <v>0</v>
      </c>
      <c r="J637" s="499"/>
      <c r="K637" s="224"/>
      <c r="L637" s="578"/>
      <c r="M637" s="274"/>
      <c r="N637" s="274"/>
      <c r="O637" s="274"/>
      <c r="P637" s="274"/>
      <c r="Q637" s="274"/>
    </row>
    <row r="638" spans="1:17" ht="13.5">
      <c r="A638" s="25"/>
      <c r="B638" s="279" t="s">
        <v>279</v>
      </c>
      <c r="C638" s="279" t="s">
        <v>278</v>
      </c>
      <c r="D638" s="384"/>
      <c r="E638" s="95"/>
      <c r="F638" s="384"/>
      <c r="G638" s="94"/>
      <c r="H638" s="388">
        <f t="shared" si="14"/>
        <v>0</v>
      </c>
      <c r="I638" s="464"/>
      <c r="J638" s="498"/>
      <c r="K638" s="224"/>
      <c r="L638" s="578"/>
      <c r="M638" s="274"/>
      <c r="N638" s="274"/>
      <c r="O638" s="274"/>
      <c r="P638" s="274"/>
      <c r="Q638" s="274"/>
    </row>
    <row r="639" spans="1:17" ht="13.5">
      <c r="A639" s="25"/>
      <c r="B639" s="279"/>
      <c r="C639" s="279" t="s">
        <v>276</v>
      </c>
      <c r="D639" s="384"/>
      <c r="E639" s="95"/>
      <c r="F639" s="384"/>
      <c r="G639" s="94"/>
      <c r="H639" s="388">
        <f t="shared" si="14"/>
        <v>0</v>
      </c>
      <c r="I639" s="464"/>
      <c r="J639" s="498"/>
      <c r="K639" s="224"/>
      <c r="L639" s="578"/>
      <c r="M639" s="274"/>
      <c r="N639" s="274"/>
      <c r="O639" s="274"/>
      <c r="P639" s="274"/>
      <c r="Q639" s="274"/>
    </row>
    <row r="640" spans="1:17" ht="13.5">
      <c r="A640" s="25"/>
      <c r="B640" s="279"/>
      <c r="C640" s="279" t="s">
        <v>277</v>
      </c>
      <c r="D640" s="384"/>
      <c r="E640" s="95"/>
      <c r="F640" s="384"/>
      <c r="G640" s="94"/>
      <c r="H640" s="388">
        <f t="shared" si="14"/>
        <v>0</v>
      </c>
      <c r="I640" s="466"/>
      <c r="J640" s="499"/>
      <c r="K640" s="224"/>
      <c r="L640" s="578"/>
      <c r="M640" s="274"/>
      <c r="N640" s="274"/>
      <c r="O640" s="274"/>
      <c r="P640" s="274"/>
      <c r="Q640" s="274"/>
    </row>
    <row r="641" spans="1:17" ht="13.5">
      <c r="A641" s="25"/>
      <c r="B641" s="291"/>
      <c r="C641" s="291" t="s">
        <v>499</v>
      </c>
      <c r="D641" s="385"/>
      <c r="E641" s="140"/>
      <c r="F641" s="385"/>
      <c r="G641" s="101"/>
      <c r="H641" s="389">
        <f t="shared" si="14"/>
        <v>0</v>
      </c>
      <c r="I641" s="465">
        <f>SUM(H638:H641)</f>
        <v>0</v>
      </c>
      <c r="J641" s="499"/>
      <c r="K641" s="224"/>
      <c r="L641" s="578"/>
      <c r="M641" s="274"/>
      <c r="N641" s="274"/>
      <c r="O641" s="274"/>
      <c r="P641" s="274"/>
      <c r="Q641" s="274"/>
    </row>
    <row r="642" spans="1:17" ht="13.5">
      <c r="A642" s="25"/>
      <c r="B642" s="279" t="s">
        <v>496</v>
      </c>
      <c r="C642" s="278"/>
      <c r="D642" s="384"/>
      <c r="E642" s="95"/>
      <c r="F642" s="384"/>
      <c r="G642" s="94"/>
      <c r="H642" s="388">
        <f>IF(F642=0,D642*G642,D642*F642*G642)</f>
        <v>0</v>
      </c>
      <c r="I642" s="391"/>
      <c r="J642" s="499"/>
      <c r="K642" s="224"/>
      <c r="L642" s="578"/>
      <c r="M642" s="274"/>
      <c r="N642" s="274"/>
      <c r="O642" s="274"/>
      <c r="P642" s="274"/>
      <c r="Q642" s="274"/>
    </row>
    <row r="643" spans="1:17" ht="13.5">
      <c r="A643" s="25"/>
      <c r="B643" s="291"/>
      <c r="C643" s="295"/>
      <c r="D643" s="385"/>
      <c r="E643" s="140"/>
      <c r="F643" s="385"/>
      <c r="G643" s="101"/>
      <c r="H643" s="389">
        <f>IF(F643=0,D643*G643,D643*F643*G643)</f>
        <v>0</v>
      </c>
      <c r="I643" s="393">
        <f>SUM(H642:H643)</f>
        <v>0</v>
      </c>
      <c r="J643" s="499"/>
      <c r="K643" s="224"/>
      <c r="L643" s="578"/>
      <c r="M643" s="274"/>
      <c r="N643" s="274"/>
      <c r="O643" s="274"/>
      <c r="P643" s="274"/>
      <c r="Q643" s="274"/>
    </row>
    <row r="644" spans="1:17" ht="13.5">
      <c r="A644" s="25"/>
      <c r="B644" s="279" t="s">
        <v>280</v>
      </c>
      <c r="C644" s="279"/>
      <c r="D644" s="384"/>
      <c r="E644" s="95"/>
      <c r="F644" s="384"/>
      <c r="G644" s="94"/>
      <c r="H644" s="388">
        <f t="shared" si="14"/>
        <v>0</v>
      </c>
      <c r="I644" s="391"/>
      <c r="J644" s="493"/>
      <c r="K644" s="224"/>
      <c r="L644" s="578"/>
      <c r="M644" s="274"/>
      <c r="N644" s="274"/>
      <c r="O644" s="274"/>
      <c r="P644" s="274"/>
      <c r="Q644" s="274"/>
    </row>
    <row r="645" spans="1:17" ht="13.5">
      <c r="A645" s="25"/>
      <c r="B645" s="291"/>
      <c r="C645" s="291"/>
      <c r="D645" s="385"/>
      <c r="E645" s="140"/>
      <c r="F645" s="385"/>
      <c r="G645" s="101"/>
      <c r="H645" s="403">
        <f t="shared" si="14"/>
        <v>0</v>
      </c>
      <c r="I645" s="393">
        <f>SUM(H644:H645)</f>
        <v>0</v>
      </c>
      <c r="J645" s="354"/>
      <c r="K645" s="224"/>
      <c r="L645" s="578"/>
      <c r="M645" s="274"/>
      <c r="N645" s="274"/>
      <c r="O645" s="274"/>
      <c r="P645" s="274"/>
      <c r="Q645" s="274"/>
    </row>
    <row r="646" spans="1:17" ht="13.5">
      <c r="A646" s="25"/>
      <c r="B646" s="279" t="s">
        <v>281</v>
      </c>
      <c r="C646" s="279"/>
      <c r="D646" s="435"/>
      <c r="E646" s="95"/>
      <c r="F646" s="435"/>
      <c r="G646" s="94"/>
      <c r="H646" s="437">
        <f t="shared" si="14"/>
        <v>0</v>
      </c>
      <c r="I646" s="470"/>
      <c r="J646" s="504"/>
      <c r="K646" s="224"/>
      <c r="L646" s="578"/>
      <c r="M646" s="274"/>
      <c r="N646" s="274"/>
      <c r="O646" s="274"/>
      <c r="P646" s="274"/>
      <c r="Q646" s="274"/>
    </row>
    <row r="647" spans="1:17" ht="13.5">
      <c r="A647" s="25"/>
      <c r="B647" s="291"/>
      <c r="C647" s="469"/>
      <c r="D647" s="385"/>
      <c r="E647" s="140"/>
      <c r="F647" s="385"/>
      <c r="G647" s="101"/>
      <c r="H647" s="403">
        <f t="shared" si="14"/>
        <v>0</v>
      </c>
      <c r="I647" s="465">
        <f>SUM(H646:H647)</f>
        <v>0</v>
      </c>
      <c r="J647" s="499"/>
      <c r="K647" s="224"/>
      <c r="L647" s="578"/>
      <c r="M647" s="274"/>
      <c r="N647" s="274"/>
      <c r="O647" s="274"/>
      <c r="P647" s="274"/>
      <c r="Q647" s="274"/>
    </row>
    <row r="648" spans="1:17" ht="13.5">
      <c r="A648" s="25"/>
      <c r="B648" s="279" t="s">
        <v>129</v>
      </c>
      <c r="C648" s="279"/>
      <c r="D648" s="435"/>
      <c r="E648" s="95"/>
      <c r="F648" s="435"/>
      <c r="G648" s="94"/>
      <c r="H648" s="472">
        <f t="shared" si="14"/>
        <v>0</v>
      </c>
      <c r="I648" s="471"/>
      <c r="J648" s="499"/>
      <c r="K648" s="224"/>
      <c r="L648" s="578"/>
      <c r="M648" s="274"/>
      <c r="N648" s="274"/>
      <c r="O648" s="274"/>
      <c r="P648" s="274"/>
      <c r="Q648" s="274"/>
    </row>
    <row r="649" spans="1:17" ht="14.25" thickBot="1">
      <c r="A649" s="217"/>
      <c r="B649" s="280"/>
      <c r="C649" s="280"/>
      <c r="D649" s="401"/>
      <c r="E649" s="139"/>
      <c r="F649" s="401"/>
      <c r="G649" s="98"/>
      <c r="H649" s="390">
        <f t="shared" si="14"/>
        <v>0</v>
      </c>
      <c r="I649" s="467">
        <f>SUM(H648:H649)</f>
        <v>0</v>
      </c>
      <c r="J649" s="499"/>
      <c r="K649" s="224"/>
      <c r="L649" s="578"/>
      <c r="M649" s="274"/>
      <c r="N649" s="274"/>
      <c r="O649" s="274"/>
      <c r="P649" s="274"/>
      <c r="Q649" s="274"/>
    </row>
    <row r="650" spans="1:17" ht="15.75" customHeight="1" thickBot="1">
      <c r="A650" s="541"/>
      <c r="B650" s="611" t="s">
        <v>493</v>
      </c>
      <c r="C650" s="281"/>
      <c r="D650" s="154"/>
      <c r="E650" s="154"/>
      <c r="F650" s="154"/>
      <c r="G650" s="108"/>
      <c r="H650" s="361"/>
      <c r="I650" s="500">
        <f>K650</f>
        <v>0</v>
      </c>
      <c r="J650" s="513"/>
      <c r="K650" s="582">
        <f>SUM(I615:I649)</f>
        <v>0</v>
      </c>
      <c r="L650" s="578"/>
      <c r="M650" s="274"/>
      <c r="N650" s="274"/>
      <c r="O650" s="274"/>
      <c r="P650" s="274"/>
      <c r="Q650" s="274"/>
    </row>
    <row r="651" spans="1:17" ht="13.5">
      <c r="A651" s="542"/>
      <c r="B651" s="323"/>
      <c r="C651" s="278"/>
      <c r="D651" s="137"/>
      <c r="E651" s="137"/>
      <c r="F651" s="137"/>
      <c r="G651" s="99"/>
      <c r="H651" s="190"/>
      <c r="I651" s="362"/>
      <c r="J651" s="362"/>
      <c r="K651" s="241"/>
      <c r="L651" s="578"/>
      <c r="M651" s="274"/>
      <c r="N651" s="274"/>
      <c r="O651" s="274"/>
      <c r="P651" s="274"/>
      <c r="Q651" s="274"/>
    </row>
    <row r="652" spans="1:17" ht="15" customHeight="1">
      <c r="A652" s="132" t="s">
        <v>26</v>
      </c>
      <c r="B652" s="314" t="s">
        <v>282</v>
      </c>
      <c r="C652" s="279"/>
      <c r="D652" s="396"/>
      <c r="E652" s="396"/>
      <c r="F652" s="396"/>
      <c r="G652" s="397"/>
      <c r="H652" s="398"/>
      <c r="I652" s="399"/>
      <c r="J652" s="228"/>
      <c r="K652" s="266"/>
      <c r="L652" s="578"/>
      <c r="M652" s="274"/>
      <c r="N652" s="274"/>
      <c r="O652" s="274"/>
      <c r="P652" s="274"/>
      <c r="Q652" s="274"/>
    </row>
    <row r="653" spans="1:17" ht="13.5">
      <c r="A653" s="24"/>
      <c r="B653" s="279" t="s">
        <v>99</v>
      </c>
      <c r="C653" s="283" t="s">
        <v>94</v>
      </c>
      <c r="D653" s="383"/>
      <c r="E653" s="150"/>
      <c r="F653" s="383"/>
      <c r="G653" s="106"/>
      <c r="H653" s="388">
        <f>IF(F653=0,D653*G653,D653*F653*G653)</f>
        <v>0</v>
      </c>
      <c r="I653" s="391"/>
      <c r="J653" s="493"/>
      <c r="K653" s="578"/>
      <c r="L653" s="578"/>
      <c r="M653" s="274"/>
      <c r="N653" s="274"/>
      <c r="O653" s="274"/>
      <c r="P653" s="274"/>
      <c r="Q653" s="274"/>
    </row>
    <row r="654" spans="1:17" ht="13.5">
      <c r="A654" s="24"/>
      <c r="B654" s="283"/>
      <c r="C654" s="283" t="s">
        <v>93</v>
      </c>
      <c r="D654" s="410"/>
      <c r="E654" s="143"/>
      <c r="F654" s="409"/>
      <c r="G654" s="106"/>
      <c r="H654" s="388">
        <f>D654*H653</f>
        <v>0</v>
      </c>
      <c r="I654" s="391"/>
      <c r="J654" s="493"/>
      <c r="K654" s="574"/>
      <c r="L654" s="575"/>
      <c r="M654" s="274"/>
      <c r="N654" s="274"/>
      <c r="O654" s="274"/>
      <c r="P654" s="274"/>
      <c r="Q654" s="274"/>
    </row>
    <row r="655" spans="1:17" ht="13.5">
      <c r="A655" s="24"/>
      <c r="B655" s="284"/>
      <c r="C655" s="284" t="s">
        <v>91</v>
      </c>
      <c r="D655" s="411"/>
      <c r="E655" s="141"/>
      <c r="F655" s="413"/>
      <c r="G655" s="142"/>
      <c r="H655" s="389">
        <f>(H653+H654)*D655</f>
        <v>0</v>
      </c>
      <c r="I655" s="393">
        <f>SUM(H653:H655)</f>
        <v>0</v>
      </c>
      <c r="J655" s="354"/>
      <c r="K655" s="574"/>
      <c r="L655" s="575"/>
      <c r="M655" s="274"/>
      <c r="N655" s="274"/>
      <c r="O655" s="274"/>
      <c r="P655" s="274"/>
      <c r="Q655" s="274"/>
    </row>
    <row r="656" spans="1:17" ht="13.5">
      <c r="A656" s="24"/>
      <c r="B656" s="279" t="s">
        <v>284</v>
      </c>
      <c r="C656" s="283" t="s">
        <v>94</v>
      </c>
      <c r="D656" s="383"/>
      <c r="E656" s="150"/>
      <c r="F656" s="383"/>
      <c r="G656" s="106"/>
      <c r="H656" s="388">
        <f>IF(F656=0,D656*G656,D656*F656*G656)</f>
        <v>0</v>
      </c>
      <c r="I656" s="391"/>
      <c r="J656" s="275"/>
      <c r="K656" s="574"/>
      <c r="L656" s="575"/>
      <c r="M656" s="274"/>
      <c r="N656" s="274"/>
      <c r="O656" s="274"/>
      <c r="P656" s="274"/>
      <c r="Q656" s="274"/>
    </row>
    <row r="657" spans="1:17" ht="13.5">
      <c r="A657" s="24"/>
      <c r="B657" s="283"/>
      <c r="C657" s="283" t="s">
        <v>93</v>
      </c>
      <c r="D657" s="410"/>
      <c r="E657" s="143"/>
      <c r="F657" s="409"/>
      <c r="G657" s="106"/>
      <c r="H657" s="388">
        <f>D657*H656</f>
        <v>0</v>
      </c>
      <c r="I657" s="391"/>
      <c r="J657" s="275"/>
      <c r="K657" s="574"/>
      <c r="L657" s="575"/>
      <c r="M657" s="274"/>
      <c r="N657" s="274"/>
      <c r="O657" s="274"/>
      <c r="P657" s="274"/>
      <c r="Q657" s="274"/>
    </row>
    <row r="658" spans="1:17" ht="13.5">
      <c r="A658" s="24"/>
      <c r="B658" s="284"/>
      <c r="C658" s="284" t="s">
        <v>91</v>
      </c>
      <c r="D658" s="411"/>
      <c r="E658" s="141"/>
      <c r="F658" s="413"/>
      <c r="G658" s="142"/>
      <c r="H658" s="389">
        <f>(H656+H657)*D658</f>
        <v>0</v>
      </c>
      <c r="I658" s="393">
        <f>SUM(H656:H658)</f>
        <v>0</v>
      </c>
      <c r="J658" s="275"/>
      <c r="K658" s="574"/>
      <c r="L658" s="575"/>
      <c r="M658" s="274"/>
      <c r="N658" s="274"/>
      <c r="O658" s="274"/>
      <c r="P658" s="274"/>
      <c r="Q658" s="274"/>
    </row>
    <row r="659" spans="1:17" ht="13.5">
      <c r="A659" s="24"/>
      <c r="B659" s="279" t="s">
        <v>283</v>
      </c>
      <c r="C659" s="283" t="s">
        <v>94</v>
      </c>
      <c r="D659" s="383"/>
      <c r="E659" s="150"/>
      <c r="F659" s="383"/>
      <c r="G659" s="106"/>
      <c r="H659" s="388">
        <f>IF(F659=0,D659*G659,D659*F659*G659)</f>
        <v>0</v>
      </c>
      <c r="I659" s="391"/>
      <c r="J659" s="493"/>
      <c r="K659" s="578"/>
      <c r="L659" s="578"/>
      <c r="M659" s="274"/>
      <c r="N659" s="274"/>
      <c r="O659" s="274"/>
      <c r="P659" s="274"/>
      <c r="Q659" s="274"/>
    </row>
    <row r="660" spans="1:17" ht="13.5">
      <c r="A660" s="24"/>
      <c r="B660" s="283"/>
      <c r="C660" s="283" t="s">
        <v>93</v>
      </c>
      <c r="D660" s="410"/>
      <c r="E660" s="143"/>
      <c r="F660" s="409"/>
      <c r="G660" s="106"/>
      <c r="H660" s="388">
        <f>D660*H659</f>
        <v>0</v>
      </c>
      <c r="I660" s="391"/>
      <c r="J660" s="493"/>
      <c r="K660" s="574"/>
      <c r="L660" s="575"/>
      <c r="M660" s="274"/>
      <c r="N660" s="274"/>
      <c r="O660" s="274"/>
      <c r="P660" s="274"/>
      <c r="Q660" s="274"/>
    </row>
    <row r="661" spans="1:17" ht="13.5">
      <c r="A661" s="24"/>
      <c r="B661" s="284"/>
      <c r="C661" s="284" t="s">
        <v>91</v>
      </c>
      <c r="D661" s="411"/>
      <c r="E661" s="141"/>
      <c r="F661" s="413"/>
      <c r="G661" s="142"/>
      <c r="H661" s="389">
        <f>(H659+H660)*D661</f>
        <v>0</v>
      </c>
      <c r="I661" s="393">
        <f>SUM(H659:H661)</f>
        <v>0</v>
      </c>
      <c r="J661" s="354"/>
      <c r="K661" s="574"/>
      <c r="L661" s="575"/>
      <c r="M661" s="274"/>
      <c r="N661" s="274"/>
      <c r="O661" s="274"/>
      <c r="P661" s="274"/>
      <c r="Q661" s="274"/>
    </row>
    <row r="662" spans="1:17" ht="13.5">
      <c r="A662" s="25"/>
      <c r="B662" s="279" t="s">
        <v>285</v>
      </c>
      <c r="C662" s="279"/>
      <c r="D662" s="384"/>
      <c r="E662" s="95"/>
      <c r="F662" s="384"/>
      <c r="G662" s="94"/>
      <c r="H662" s="388">
        <f>IF(F662=0,D662*G662,D662*F662*G662)</f>
        <v>0</v>
      </c>
      <c r="I662" s="391"/>
      <c r="J662" s="493"/>
      <c r="K662" s="224"/>
      <c r="L662" s="578"/>
      <c r="M662" s="274"/>
      <c r="N662" s="274"/>
      <c r="O662" s="274"/>
      <c r="P662" s="274"/>
      <c r="Q662" s="274"/>
    </row>
    <row r="663" spans="1:17" ht="13.5">
      <c r="A663" s="25"/>
      <c r="B663" s="291"/>
      <c r="C663" s="291"/>
      <c r="D663" s="385"/>
      <c r="E663" s="140"/>
      <c r="F663" s="385"/>
      <c r="G663" s="101"/>
      <c r="H663" s="389">
        <f>IF(F663=0,D663*G663,D663*F663*G663)</f>
        <v>0</v>
      </c>
      <c r="I663" s="393">
        <f>SUM(H662:H663)</f>
        <v>0</v>
      </c>
      <c r="J663" s="354"/>
      <c r="K663" s="224"/>
      <c r="L663" s="578"/>
      <c r="M663" s="274"/>
      <c r="N663" s="274"/>
      <c r="O663" s="274"/>
      <c r="P663" s="274"/>
      <c r="Q663" s="274"/>
    </row>
    <row r="664" spans="1:17" ht="13.5">
      <c r="A664" s="25"/>
      <c r="B664" s="279" t="s">
        <v>286</v>
      </c>
      <c r="C664" s="279"/>
      <c r="D664" s="383"/>
      <c r="E664" s="150"/>
      <c r="F664" s="383"/>
      <c r="G664" s="106"/>
      <c r="H664" s="388"/>
      <c r="I664" s="464"/>
      <c r="J664" s="498"/>
      <c r="K664" s="224"/>
      <c r="L664" s="578"/>
      <c r="M664" s="274"/>
      <c r="N664" s="274"/>
      <c r="O664" s="274"/>
      <c r="P664" s="274"/>
      <c r="Q664" s="274"/>
    </row>
    <row r="665" spans="1:17" ht="13.5">
      <c r="A665" s="24"/>
      <c r="B665" s="293" t="s">
        <v>287</v>
      </c>
      <c r="C665" s="283" t="s">
        <v>94</v>
      </c>
      <c r="D665" s="383"/>
      <c r="E665" s="150"/>
      <c r="F665" s="383"/>
      <c r="G665" s="106"/>
      <c r="H665" s="388">
        <f>IF(F665=0,D665*G665,D665*F665*G665)</f>
        <v>0</v>
      </c>
      <c r="I665" s="391"/>
      <c r="J665" s="493"/>
      <c r="K665" s="578"/>
      <c r="L665" s="578"/>
      <c r="M665" s="274"/>
      <c r="N665" s="274"/>
      <c r="O665" s="274"/>
      <c r="P665" s="274"/>
      <c r="Q665" s="274"/>
    </row>
    <row r="666" spans="1:17" ht="13.5">
      <c r="A666" s="25"/>
      <c r="B666" s="293"/>
      <c r="C666" s="283" t="s">
        <v>93</v>
      </c>
      <c r="D666" s="410"/>
      <c r="E666" s="143"/>
      <c r="F666" s="409"/>
      <c r="G666" s="106"/>
      <c r="H666" s="388">
        <f>D666*H665</f>
        <v>0</v>
      </c>
      <c r="I666" s="391"/>
      <c r="J666" s="493"/>
      <c r="K666" s="578"/>
      <c r="L666" s="578"/>
      <c r="M666" s="274"/>
      <c r="N666" s="274"/>
      <c r="O666" s="274"/>
      <c r="P666" s="274"/>
      <c r="Q666" s="274"/>
    </row>
    <row r="667" spans="1:17" ht="13.5">
      <c r="A667" s="25"/>
      <c r="B667" s="279"/>
      <c r="C667" s="284" t="s">
        <v>91</v>
      </c>
      <c r="D667" s="411"/>
      <c r="E667" s="141"/>
      <c r="F667" s="413"/>
      <c r="G667" s="142"/>
      <c r="H667" s="389">
        <f>(H665+H666)*D667</f>
        <v>0</v>
      </c>
      <c r="I667" s="393">
        <f>SUM(H665:H667)</f>
        <v>0</v>
      </c>
      <c r="J667" s="354"/>
      <c r="K667" s="578"/>
      <c r="L667" s="578"/>
      <c r="M667" s="274"/>
      <c r="N667" s="274"/>
      <c r="O667" s="274"/>
      <c r="P667" s="274"/>
      <c r="Q667" s="274"/>
    </row>
    <row r="668" spans="1:17" ht="13.5">
      <c r="A668" s="25"/>
      <c r="B668" s="293" t="s">
        <v>175</v>
      </c>
      <c r="C668" s="283" t="s">
        <v>94</v>
      </c>
      <c r="D668" s="383"/>
      <c r="E668" s="150"/>
      <c r="F668" s="383"/>
      <c r="G668" s="106"/>
      <c r="H668" s="388">
        <f>IF(F668=0,D668*G668,D668*F668*G668)</f>
        <v>0</v>
      </c>
      <c r="I668" s="391"/>
      <c r="J668" s="493"/>
      <c r="K668" s="578"/>
      <c r="L668" s="578"/>
      <c r="M668" s="274"/>
      <c r="N668" s="274"/>
      <c r="O668" s="274"/>
      <c r="P668" s="274"/>
      <c r="Q668" s="274"/>
    </row>
    <row r="669" spans="1:17" ht="13.5">
      <c r="A669" s="25"/>
      <c r="B669" s="293"/>
      <c r="C669" s="283" t="s">
        <v>93</v>
      </c>
      <c r="D669" s="410"/>
      <c r="E669" s="143"/>
      <c r="F669" s="409"/>
      <c r="G669" s="106"/>
      <c r="H669" s="388">
        <f>D669*H668</f>
        <v>0</v>
      </c>
      <c r="I669" s="391"/>
      <c r="J669" s="493"/>
      <c r="K669" s="578"/>
      <c r="L669" s="578"/>
      <c r="M669" s="274"/>
      <c r="N669" s="274"/>
      <c r="O669" s="274"/>
      <c r="P669" s="274"/>
      <c r="Q669" s="274"/>
    </row>
    <row r="670" spans="1:17" ht="13.5">
      <c r="A670" s="218"/>
      <c r="B670" s="279"/>
      <c r="C670" s="284" t="s">
        <v>91</v>
      </c>
      <c r="D670" s="411"/>
      <c r="E670" s="451"/>
      <c r="F670" s="413"/>
      <c r="G670" s="419"/>
      <c r="H670" s="403">
        <f>(H668+H669)*D670</f>
        <v>0</v>
      </c>
      <c r="I670" s="393">
        <f>SUM(H668:H670)</f>
        <v>0</v>
      </c>
      <c r="J670" s="354"/>
      <c r="K670" s="578"/>
      <c r="L670" s="578"/>
      <c r="M670" s="274"/>
      <c r="N670" s="274"/>
      <c r="O670" s="274"/>
      <c r="P670" s="274"/>
      <c r="Q670" s="274"/>
    </row>
    <row r="671" spans="1:17" ht="13.5">
      <c r="A671" s="25"/>
      <c r="B671" s="293" t="s">
        <v>288</v>
      </c>
      <c r="C671" s="279"/>
      <c r="D671" s="384"/>
      <c r="E671" s="95"/>
      <c r="F671" s="384"/>
      <c r="G671" s="94"/>
      <c r="H671" s="388">
        <f>IF(F671=0,D671*G671,D671*F671*G671)</f>
        <v>0</v>
      </c>
      <c r="I671" s="391"/>
      <c r="J671" s="493"/>
      <c r="K671" s="224"/>
      <c r="L671" s="578"/>
      <c r="M671" s="274"/>
      <c r="N671" s="274"/>
      <c r="O671" s="274"/>
      <c r="P671" s="274"/>
      <c r="Q671" s="274"/>
    </row>
    <row r="672" spans="1:17" ht="13.5">
      <c r="A672" s="25"/>
      <c r="B672" s="291"/>
      <c r="C672" s="295"/>
      <c r="D672" s="385"/>
      <c r="E672" s="140"/>
      <c r="F672" s="385"/>
      <c r="G672" s="101"/>
      <c r="H672" s="403">
        <f>IF(F672=0,D672*G672,D672*F672*G672)</f>
        <v>0</v>
      </c>
      <c r="I672" s="393">
        <f>SUM(H671:H672)</f>
        <v>0</v>
      </c>
      <c r="J672" s="354"/>
      <c r="K672" s="224"/>
      <c r="L672" s="578"/>
      <c r="M672" s="274"/>
      <c r="N672" s="274"/>
      <c r="O672" s="274"/>
      <c r="P672" s="274"/>
      <c r="Q672" s="274"/>
    </row>
    <row r="673" spans="1:17" ht="13.5">
      <c r="A673" s="25"/>
      <c r="B673" s="279" t="s">
        <v>289</v>
      </c>
      <c r="C673" s="279"/>
      <c r="D673" s="383"/>
      <c r="E673" s="150"/>
      <c r="F673" s="383"/>
      <c r="G673" s="106"/>
      <c r="H673" s="388"/>
      <c r="I673" s="391"/>
      <c r="J673" s="499"/>
      <c r="K673" s="266"/>
      <c r="L673" s="578"/>
      <c r="M673" s="274"/>
      <c r="N673" s="274"/>
      <c r="O673" s="274"/>
      <c r="P673" s="274"/>
      <c r="Q673" s="274"/>
    </row>
    <row r="674" spans="1:17" ht="13.5">
      <c r="A674" s="25"/>
      <c r="B674" s="293" t="s">
        <v>290</v>
      </c>
      <c r="C674" s="283"/>
      <c r="D674" s="383"/>
      <c r="E674" s="150"/>
      <c r="F674" s="383"/>
      <c r="G674" s="106"/>
      <c r="H674" s="388">
        <f>IF(F674=0,D674*G674,D674*F674*G674)</f>
        <v>0</v>
      </c>
      <c r="I674" s="391"/>
      <c r="J674" s="499"/>
      <c r="K674" s="266"/>
      <c r="L674" s="578"/>
      <c r="M674" s="274"/>
      <c r="N674" s="274"/>
      <c r="O674" s="274"/>
      <c r="P674" s="274"/>
      <c r="Q674" s="274"/>
    </row>
    <row r="675" spans="1:17" ht="13.5">
      <c r="A675" s="25"/>
      <c r="B675" s="279"/>
      <c r="C675" s="284"/>
      <c r="D675" s="662"/>
      <c r="E675" s="141"/>
      <c r="F675" s="413"/>
      <c r="G675" s="142"/>
      <c r="H675" s="403">
        <f>IF(F675=0,D675*G675,D675*F675*G675)</f>
        <v>0</v>
      </c>
      <c r="I675" s="393">
        <f>SUM(H674:H675)</f>
        <v>0</v>
      </c>
      <c r="J675" s="499"/>
      <c r="K675" s="266"/>
      <c r="L675" s="578"/>
      <c r="M675" s="274"/>
      <c r="N675" s="274"/>
      <c r="O675" s="274"/>
      <c r="P675" s="274"/>
      <c r="Q675" s="274"/>
    </row>
    <row r="676" spans="1:17" ht="13.5">
      <c r="A676" s="25"/>
      <c r="B676" s="294" t="s">
        <v>291</v>
      </c>
      <c r="C676" s="291"/>
      <c r="D676" s="385"/>
      <c r="E676" s="140"/>
      <c r="F676" s="385"/>
      <c r="G676" s="101"/>
      <c r="H676" s="403">
        <f>IF(F676=0,D676*G676,D676*F676*G676)</f>
        <v>0</v>
      </c>
      <c r="I676" s="465">
        <f>H676</f>
        <v>0</v>
      </c>
      <c r="J676" s="499"/>
      <c r="K676" s="266"/>
      <c r="L676" s="578"/>
      <c r="M676" s="274"/>
      <c r="N676" s="274"/>
      <c r="O676" s="274"/>
      <c r="P676" s="274"/>
      <c r="Q676" s="274"/>
    </row>
    <row r="677" spans="1:17" ht="13.5">
      <c r="A677" s="25"/>
      <c r="B677" s="279" t="s">
        <v>292</v>
      </c>
      <c r="C677" s="279" t="s">
        <v>293</v>
      </c>
      <c r="D677" s="384"/>
      <c r="E677" s="95"/>
      <c r="F677" s="384"/>
      <c r="G677" s="94"/>
      <c r="H677" s="388">
        <f aca="true" t="shared" si="15" ref="H677:H690">IF(F677=0,D677*G677,D677*F677*G677)</f>
        <v>0</v>
      </c>
      <c r="I677" s="391"/>
      <c r="J677" s="493"/>
      <c r="K677" s="266"/>
      <c r="L677" s="578"/>
      <c r="M677" s="274"/>
      <c r="N677" s="274"/>
      <c r="O677" s="274"/>
      <c r="P677" s="274"/>
      <c r="Q677" s="274"/>
    </row>
    <row r="678" spans="1:17" ht="13.5">
      <c r="A678" s="25"/>
      <c r="B678" s="279"/>
      <c r="C678" s="279" t="s">
        <v>294</v>
      </c>
      <c r="D678" s="384"/>
      <c r="E678" s="95"/>
      <c r="F678" s="384"/>
      <c r="G678" s="94"/>
      <c r="H678" s="388">
        <f t="shared" si="15"/>
        <v>0</v>
      </c>
      <c r="I678" s="391"/>
      <c r="J678" s="493"/>
      <c r="K678" s="266"/>
      <c r="L678" s="578"/>
      <c r="M678" s="274"/>
      <c r="N678" s="274"/>
      <c r="O678" s="274"/>
      <c r="P678" s="274"/>
      <c r="Q678" s="274"/>
    </row>
    <row r="679" spans="1:17" ht="13.5">
      <c r="A679" s="25"/>
      <c r="B679" s="279"/>
      <c r="C679" s="279" t="s">
        <v>295</v>
      </c>
      <c r="D679" s="384"/>
      <c r="E679" s="95"/>
      <c r="F679" s="384"/>
      <c r="G679" s="94"/>
      <c r="H679" s="388">
        <f t="shared" si="15"/>
        <v>0</v>
      </c>
      <c r="I679" s="391"/>
      <c r="J679" s="493"/>
      <c r="K679" s="266"/>
      <c r="L679" s="578"/>
      <c r="M679" s="274"/>
      <c r="N679" s="274"/>
      <c r="O679" s="274"/>
      <c r="P679" s="274"/>
      <c r="Q679" s="274"/>
    </row>
    <row r="680" spans="1:17" ht="13.5">
      <c r="A680" s="25"/>
      <c r="B680" s="291"/>
      <c r="C680" s="291" t="s">
        <v>497</v>
      </c>
      <c r="D680" s="385"/>
      <c r="E680" s="140"/>
      <c r="F680" s="385"/>
      <c r="G680" s="101"/>
      <c r="H680" s="389">
        <f t="shared" si="15"/>
        <v>0</v>
      </c>
      <c r="I680" s="393">
        <f>SUM(H677:H680)</f>
        <v>0</v>
      </c>
      <c r="J680" s="354"/>
      <c r="K680" s="266"/>
      <c r="L680" s="578"/>
      <c r="M680" s="274"/>
      <c r="N680" s="274"/>
      <c r="O680" s="274"/>
      <c r="P680" s="274"/>
      <c r="Q680" s="274"/>
    </row>
    <row r="681" spans="1:17" ht="13.5">
      <c r="A681" s="25"/>
      <c r="B681" s="279" t="s">
        <v>296</v>
      </c>
      <c r="C681" s="278"/>
      <c r="D681" s="384"/>
      <c r="E681" s="95"/>
      <c r="F681" s="384"/>
      <c r="G681" s="94"/>
      <c r="H681" s="388">
        <f t="shared" si="15"/>
        <v>0</v>
      </c>
      <c r="I681" s="391"/>
      <c r="J681" s="493"/>
      <c r="K681" s="224"/>
      <c r="L681" s="578"/>
      <c r="M681" s="274"/>
      <c r="N681" s="274"/>
      <c r="O681" s="274"/>
      <c r="P681" s="274"/>
      <c r="Q681" s="274"/>
    </row>
    <row r="682" spans="1:17" ht="13.5">
      <c r="A682" s="25"/>
      <c r="B682" s="291"/>
      <c r="C682" s="295"/>
      <c r="D682" s="385"/>
      <c r="E682" s="140"/>
      <c r="F682" s="385"/>
      <c r="G682" s="101"/>
      <c r="H682" s="389">
        <f t="shared" si="15"/>
        <v>0</v>
      </c>
      <c r="I682" s="393">
        <f>SUM(H681:H682)</f>
        <v>0</v>
      </c>
      <c r="J682" s="354"/>
      <c r="K682" s="224"/>
      <c r="L682" s="578"/>
      <c r="M682" s="274"/>
      <c r="N682" s="274"/>
      <c r="O682" s="274"/>
      <c r="P682" s="274"/>
      <c r="Q682" s="274"/>
    </row>
    <row r="683" spans="1:17" ht="13.5">
      <c r="A683" s="25"/>
      <c r="B683" s="279" t="s">
        <v>297</v>
      </c>
      <c r="C683" s="279"/>
      <c r="D683" s="384"/>
      <c r="E683" s="95"/>
      <c r="F683" s="384"/>
      <c r="G683" s="94"/>
      <c r="H683" s="388">
        <f t="shared" si="15"/>
        <v>0</v>
      </c>
      <c r="I683" s="391"/>
      <c r="J683" s="493"/>
      <c r="K683" s="224"/>
      <c r="L683" s="578"/>
      <c r="M683" s="274"/>
      <c r="N683" s="274"/>
      <c r="O683" s="274"/>
      <c r="P683" s="274"/>
      <c r="Q683" s="274"/>
    </row>
    <row r="684" spans="1:17" ht="13.5">
      <c r="A684" s="25"/>
      <c r="B684" s="291"/>
      <c r="C684" s="469"/>
      <c r="D684" s="385"/>
      <c r="E684" s="140"/>
      <c r="F684" s="385"/>
      <c r="G684" s="101"/>
      <c r="H684" s="389">
        <f t="shared" si="15"/>
        <v>0</v>
      </c>
      <c r="I684" s="393">
        <f>SUM(H683:H684)</f>
        <v>0</v>
      </c>
      <c r="J684" s="354"/>
      <c r="K684" s="224"/>
      <c r="L684" s="578"/>
      <c r="M684" s="274"/>
      <c r="N684" s="274"/>
      <c r="O684" s="274"/>
      <c r="P684" s="274"/>
      <c r="Q684" s="274"/>
    </row>
    <row r="685" spans="1:17" ht="13.5">
      <c r="A685" s="25"/>
      <c r="B685" s="279" t="s">
        <v>107</v>
      </c>
      <c r="C685" s="279"/>
      <c r="D685" s="384"/>
      <c r="E685" s="95" t="s">
        <v>475</v>
      </c>
      <c r="F685" s="384"/>
      <c r="G685" s="94"/>
      <c r="H685" s="388">
        <f t="shared" si="15"/>
        <v>0</v>
      </c>
      <c r="I685" s="391"/>
      <c r="J685" s="493"/>
      <c r="K685" s="224"/>
      <c r="L685" s="578"/>
      <c r="M685" s="274"/>
      <c r="N685" s="274"/>
      <c r="O685" s="274"/>
      <c r="P685" s="274"/>
      <c r="Q685" s="274"/>
    </row>
    <row r="686" spans="1:17" ht="13.5">
      <c r="A686" s="25"/>
      <c r="B686" s="291"/>
      <c r="C686" s="469"/>
      <c r="D686" s="385"/>
      <c r="E686" s="140" t="s">
        <v>475</v>
      </c>
      <c r="F686" s="385"/>
      <c r="G686" s="101"/>
      <c r="H686" s="389">
        <f t="shared" si="15"/>
        <v>0</v>
      </c>
      <c r="I686" s="393">
        <f>SUM(H685:H686)</f>
        <v>0</v>
      </c>
      <c r="J686" s="354"/>
      <c r="K686" s="224"/>
      <c r="L686" s="578"/>
      <c r="M686" s="274"/>
      <c r="N686" s="274"/>
      <c r="O686" s="274"/>
      <c r="P686" s="274"/>
      <c r="Q686" s="274"/>
    </row>
    <row r="687" spans="1:17" ht="13.5">
      <c r="A687" s="25"/>
      <c r="B687" s="279" t="s">
        <v>281</v>
      </c>
      <c r="C687" s="279"/>
      <c r="D687" s="384"/>
      <c r="E687" s="95"/>
      <c r="F687" s="384"/>
      <c r="G687" s="94"/>
      <c r="H687" s="388">
        <f t="shared" si="15"/>
        <v>0</v>
      </c>
      <c r="I687" s="391"/>
      <c r="J687" s="493"/>
      <c r="K687" s="224"/>
      <c r="L687" s="578"/>
      <c r="M687" s="274"/>
      <c r="N687" s="274"/>
      <c r="O687" s="274"/>
      <c r="P687" s="274"/>
      <c r="Q687" s="274"/>
    </row>
    <row r="688" spans="1:17" ht="13.5">
      <c r="A688" s="25"/>
      <c r="B688" s="291"/>
      <c r="C688" s="291"/>
      <c r="D688" s="385"/>
      <c r="E688" s="140"/>
      <c r="F688" s="385"/>
      <c r="G688" s="101"/>
      <c r="H688" s="389">
        <f t="shared" si="15"/>
        <v>0</v>
      </c>
      <c r="I688" s="393">
        <f>SUM(H687:H688)</f>
        <v>0</v>
      </c>
      <c r="J688" s="354"/>
      <c r="K688" s="224"/>
      <c r="L688" s="578"/>
      <c r="M688" s="274"/>
      <c r="N688" s="274"/>
      <c r="O688" s="274"/>
      <c r="P688" s="274"/>
      <c r="Q688" s="274"/>
    </row>
    <row r="689" spans="1:17" ht="13.5">
      <c r="A689" s="25"/>
      <c r="B689" s="279" t="s">
        <v>129</v>
      </c>
      <c r="C689" s="279"/>
      <c r="D689" s="384"/>
      <c r="E689" s="95"/>
      <c r="F689" s="384"/>
      <c r="G689" s="94"/>
      <c r="H689" s="388">
        <f t="shared" si="15"/>
        <v>0</v>
      </c>
      <c r="I689" s="464"/>
      <c r="J689" s="498"/>
      <c r="K689" s="224"/>
      <c r="L689" s="578"/>
      <c r="M689" s="274"/>
      <c r="N689" s="274"/>
      <c r="O689" s="274"/>
      <c r="P689" s="274"/>
      <c r="Q689" s="274"/>
    </row>
    <row r="690" spans="1:17" ht="14.25" thickBot="1">
      <c r="A690" s="217"/>
      <c r="B690" s="280"/>
      <c r="C690" s="280"/>
      <c r="D690" s="401"/>
      <c r="E690" s="139"/>
      <c r="F690" s="401"/>
      <c r="G690" s="98"/>
      <c r="H690" s="390">
        <f t="shared" si="15"/>
        <v>0</v>
      </c>
      <c r="I690" s="467">
        <f>SUM(H689:H690)</f>
        <v>0</v>
      </c>
      <c r="J690" s="499"/>
      <c r="K690" s="224"/>
      <c r="L690" s="578"/>
      <c r="M690" s="274"/>
      <c r="N690" s="274"/>
      <c r="O690" s="274"/>
      <c r="P690" s="274"/>
      <c r="Q690" s="274"/>
    </row>
    <row r="691" spans="1:17" ht="15.75" customHeight="1" thickBot="1">
      <c r="A691" s="217"/>
      <c r="B691" s="320" t="s">
        <v>393</v>
      </c>
      <c r="C691" s="281"/>
      <c r="D691" s="154"/>
      <c r="E691" s="154"/>
      <c r="F691" s="154"/>
      <c r="G691" s="108"/>
      <c r="H691" s="361"/>
      <c r="I691" s="500">
        <f>K691</f>
        <v>0</v>
      </c>
      <c r="J691" s="513"/>
      <c r="K691" s="582">
        <f>SUM(I653:I690)</f>
        <v>0</v>
      </c>
      <c r="L691" s="578"/>
      <c r="M691" s="274"/>
      <c r="N691" s="274"/>
      <c r="O691" s="274"/>
      <c r="P691" s="274"/>
      <c r="Q691" s="274"/>
    </row>
    <row r="692" spans="1:17" ht="13.5">
      <c r="A692" s="218"/>
      <c r="B692" s="278"/>
      <c r="C692" s="278"/>
      <c r="D692" s="137"/>
      <c r="E692" s="137"/>
      <c r="F692" s="137"/>
      <c r="G692" s="99"/>
      <c r="H692" s="190"/>
      <c r="I692" s="362"/>
      <c r="J692" s="362"/>
      <c r="K692" s="241"/>
      <c r="L692" s="578"/>
      <c r="M692" s="274"/>
      <c r="N692" s="274"/>
      <c r="O692" s="274"/>
      <c r="P692" s="274"/>
      <c r="Q692" s="274"/>
    </row>
    <row r="693" spans="1:17" ht="15" customHeight="1">
      <c r="A693" s="25" t="s">
        <v>27</v>
      </c>
      <c r="B693" s="323" t="s">
        <v>59</v>
      </c>
      <c r="C693" s="282"/>
      <c r="D693" s="396"/>
      <c r="E693" s="396"/>
      <c r="F693" s="396"/>
      <c r="G693" s="397"/>
      <c r="H693" s="398"/>
      <c r="I693" s="399"/>
      <c r="J693" s="228"/>
      <c r="K693" s="224"/>
      <c r="L693" s="578"/>
      <c r="M693" s="274"/>
      <c r="N693" s="274"/>
      <c r="O693" s="274"/>
      <c r="P693" s="274"/>
      <c r="Q693" s="274"/>
    </row>
    <row r="694" spans="1:17" ht="13.5">
      <c r="A694" s="24"/>
      <c r="B694" s="279" t="s">
        <v>298</v>
      </c>
      <c r="C694" s="279" t="s">
        <v>94</v>
      </c>
      <c r="D694" s="383"/>
      <c r="E694" s="150"/>
      <c r="F694" s="383"/>
      <c r="G694" s="106"/>
      <c r="H694" s="388">
        <f>IF(F694=0,D694*G694,D694*F694*G694)</f>
        <v>0</v>
      </c>
      <c r="I694" s="391"/>
      <c r="J694" s="493"/>
      <c r="K694" s="578"/>
      <c r="L694" s="578"/>
      <c r="M694" s="274"/>
      <c r="N694" s="274"/>
      <c r="O694" s="274"/>
      <c r="P694" s="274"/>
      <c r="Q694" s="274"/>
    </row>
    <row r="695" spans="1:17" ht="13.5">
      <c r="A695" s="25"/>
      <c r="B695" s="291"/>
      <c r="C695" s="284" t="s">
        <v>91</v>
      </c>
      <c r="D695" s="411"/>
      <c r="E695" s="141"/>
      <c r="F695" s="413"/>
      <c r="G695" s="142"/>
      <c r="H695" s="389">
        <f>(H694*D695)</f>
        <v>0</v>
      </c>
      <c r="I695" s="393">
        <f>SUM(H694:H695)</f>
        <v>0</v>
      </c>
      <c r="J695" s="354"/>
      <c r="K695" s="578"/>
      <c r="L695" s="578"/>
      <c r="M695" s="274"/>
      <c r="N695" s="274"/>
      <c r="O695" s="274"/>
      <c r="P695" s="274"/>
      <c r="Q695" s="274"/>
    </row>
    <row r="696" spans="1:17" ht="13.5">
      <c r="A696" s="24"/>
      <c r="B696" s="279" t="s">
        <v>301</v>
      </c>
      <c r="C696" s="279" t="s">
        <v>94</v>
      </c>
      <c r="D696" s="383"/>
      <c r="E696" s="150"/>
      <c r="F696" s="383"/>
      <c r="G696" s="106"/>
      <c r="H696" s="388">
        <f>IF(F696=0,D696*G696,D696*F696*G696)</f>
        <v>0</v>
      </c>
      <c r="I696" s="391"/>
      <c r="J696" s="493"/>
      <c r="K696" s="578"/>
      <c r="L696" s="578"/>
      <c r="M696" s="274"/>
      <c r="N696" s="274"/>
      <c r="O696" s="274"/>
      <c r="P696" s="274"/>
      <c r="Q696" s="274"/>
    </row>
    <row r="697" spans="1:17" ht="13.5">
      <c r="A697" s="24"/>
      <c r="B697" s="284"/>
      <c r="C697" s="284" t="s">
        <v>91</v>
      </c>
      <c r="D697" s="411"/>
      <c r="E697" s="141"/>
      <c r="F697" s="413"/>
      <c r="G697" s="142"/>
      <c r="H697" s="389">
        <f>(H696*D697)</f>
        <v>0</v>
      </c>
      <c r="I697" s="393">
        <f>SUM(H696:H697)</f>
        <v>0</v>
      </c>
      <c r="J697" s="354"/>
      <c r="K697" s="574"/>
      <c r="L697" s="575"/>
      <c r="M697" s="274"/>
      <c r="N697" s="274"/>
      <c r="O697" s="274"/>
      <c r="P697" s="274"/>
      <c r="Q697" s="274"/>
    </row>
    <row r="698" spans="1:17" ht="13.5">
      <c r="A698" s="24"/>
      <c r="B698" s="279" t="s">
        <v>300</v>
      </c>
      <c r="C698" s="279" t="s">
        <v>94</v>
      </c>
      <c r="D698" s="383"/>
      <c r="E698" s="150"/>
      <c r="F698" s="383"/>
      <c r="G698" s="106"/>
      <c r="H698" s="388">
        <f>IF(F698=0,D698*G698,D698*F698*G698)</f>
        <v>0</v>
      </c>
      <c r="I698" s="391"/>
      <c r="J698" s="493"/>
      <c r="K698" s="578"/>
      <c r="L698" s="578"/>
      <c r="M698" s="274"/>
      <c r="N698" s="274"/>
      <c r="O698" s="274"/>
      <c r="P698" s="274"/>
      <c r="Q698" s="274"/>
    </row>
    <row r="699" spans="1:17" ht="13.5">
      <c r="A699" s="24"/>
      <c r="B699" s="284"/>
      <c r="C699" s="284" t="s">
        <v>91</v>
      </c>
      <c r="D699" s="411"/>
      <c r="E699" s="141"/>
      <c r="F699" s="413"/>
      <c r="G699" s="142"/>
      <c r="H699" s="389">
        <f>(H698*D699)</f>
        <v>0</v>
      </c>
      <c r="I699" s="393">
        <f>SUM(H698:H699)</f>
        <v>0</v>
      </c>
      <c r="J699" s="354"/>
      <c r="K699" s="574"/>
      <c r="L699" s="575"/>
      <c r="M699" s="274"/>
      <c r="N699" s="274"/>
      <c r="O699" s="274"/>
      <c r="P699" s="274"/>
      <c r="Q699" s="274"/>
    </row>
    <row r="700" spans="1:17" ht="13.5">
      <c r="A700" s="24"/>
      <c r="B700" s="279" t="s">
        <v>287</v>
      </c>
      <c r="C700" s="279" t="s">
        <v>94</v>
      </c>
      <c r="D700" s="383"/>
      <c r="E700" s="150"/>
      <c r="F700" s="383"/>
      <c r="G700" s="106"/>
      <c r="H700" s="388">
        <f>IF(F700=0,D700*G700,D700*F700*G700)</f>
        <v>0</v>
      </c>
      <c r="I700" s="391"/>
      <c r="J700" s="493"/>
      <c r="K700" s="224"/>
      <c r="L700" s="578"/>
      <c r="M700" s="274"/>
      <c r="N700" s="274"/>
      <c r="O700" s="274"/>
      <c r="P700" s="274"/>
      <c r="Q700" s="274"/>
    </row>
    <row r="701" spans="1:17" ht="13.5">
      <c r="A701" s="24"/>
      <c r="B701" s="284"/>
      <c r="C701" s="284" t="s">
        <v>91</v>
      </c>
      <c r="D701" s="411"/>
      <c r="E701" s="141"/>
      <c r="F701" s="413"/>
      <c r="G701" s="142"/>
      <c r="H701" s="389">
        <f>(H700*D701)</f>
        <v>0</v>
      </c>
      <c r="I701" s="393">
        <f>SUM(H700:H701)</f>
        <v>0</v>
      </c>
      <c r="J701" s="354"/>
      <c r="K701" s="574"/>
      <c r="L701" s="575"/>
      <c r="M701" s="274"/>
      <c r="N701" s="274"/>
      <c r="O701" s="274"/>
      <c r="P701" s="274"/>
      <c r="Q701" s="274"/>
    </row>
    <row r="702" spans="1:17" ht="13.5">
      <c r="A702" s="24"/>
      <c r="B702" s="279" t="s">
        <v>299</v>
      </c>
      <c r="C702" s="279" t="s">
        <v>94</v>
      </c>
      <c r="D702" s="384"/>
      <c r="E702" s="95"/>
      <c r="F702" s="384"/>
      <c r="G702" s="157"/>
      <c r="H702" s="388">
        <f>IF(F702=0,D702*G702,D702*F702*G702)</f>
        <v>0</v>
      </c>
      <c r="I702" s="391"/>
      <c r="J702" s="493"/>
      <c r="K702" s="224"/>
      <c r="L702" s="578"/>
      <c r="M702" s="274"/>
      <c r="N702" s="274"/>
      <c r="O702" s="274"/>
      <c r="P702" s="274"/>
      <c r="Q702" s="274"/>
    </row>
    <row r="703" spans="1:17" ht="13.5">
      <c r="A703" s="24"/>
      <c r="B703" s="284"/>
      <c r="C703" s="284" t="s">
        <v>91</v>
      </c>
      <c r="D703" s="411"/>
      <c r="E703" s="141"/>
      <c r="F703" s="413"/>
      <c r="G703" s="142"/>
      <c r="H703" s="389">
        <f>(H702*D703)</f>
        <v>0</v>
      </c>
      <c r="I703" s="393">
        <f>SUM(H702:H703)</f>
        <v>0</v>
      </c>
      <c r="J703" s="354"/>
      <c r="K703" s="574"/>
      <c r="L703" s="575"/>
      <c r="M703" s="274"/>
      <c r="N703" s="274"/>
      <c r="O703" s="274"/>
      <c r="P703" s="274"/>
      <c r="Q703" s="274"/>
    </row>
    <row r="704" spans="1:17" ht="13.5">
      <c r="A704" s="24"/>
      <c r="B704" s="279" t="s">
        <v>292</v>
      </c>
      <c r="C704" s="279"/>
      <c r="D704" s="384"/>
      <c r="E704" s="95"/>
      <c r="F704" s="384"/>
      <c r="G704" s="94"/>
      <c r="H704" s="388">
        <f aca="true" t="shared" si="16" ref="H704:H709">IF(F704=0,D704*G704,D704*F704*G704)</f>
        <v>0</v>
      </c>
      <c r="I704" s="391"/>
      <c r="J704" s="493"/>
      <c r="K704" s="224"/>
      <c r="L704" s="578"/>
      <c r="M704" s="274"/>
      <c r="N704" s="274"/>
      <c r="O704" s="274"/>
      <c r="P704" s="274"/>
      <c r="Q704" s="274"/>
    </row>
    <row r="705" spans="1:17" ht="13.5">
      <c r="A705" s="24"/>
      <c r="B705" s="291"/>
      <c r="C705" s="291"/>
      <c r="D705" s="385"/>
      <c r="E705" s="140"/>
      <c r="F705" s="385"/>
      <c r="G705" s="101"/>
      <c r="H705" s="389">
        <f t="shared" si="16"/>
        <v>0</v>
      </c>
      <c r="I705" s="393">
        <f>SUM(H704:H705)</f>
        <v>0</v>
      </c>
      <c r="J705" s="354"/>
      <c r="K705" s="224"/>
      <c r="L705" s="578"/>
      <c r="M705" s="274"/>
      <c r="N705" s="274"/>
      <c r="O705" s="274"/>
      <c r="P705" s="274"/>
      <c r="Q705" s="274"/>
    </row>
    <row r="706" spans="1:17" ht="13.5">
      <c r="A706" s="24"/>
      <c r="B706" s="279" t="s">
        <v>78</v>
      </c>
      <c r="C706" s="279"/>
      <c r="D706" s="384"/>
      <c r="E706" s="95"/>
      <c r="F706" s="384"/>
      <c r="G706" s="94"/>
      <c r="H706" s="388">
        <f t="shared" si="16"/>
        <v>0</v>
      </c>
      <c r="I706" s="391"/>
      <c r="J706" s="493"/>
      <c r="K706" s="224"/>
      <c r="L706" s="578"/>
      <c r="M706" s="274"/>
      <c r="N706" s="274"/>
      <c r="O706" s="274"/>
      <c r="P706" s="274"/>
      <c r="Q706" s="274"/>
    </row>
    <row r="707" spans="1:17" ht="13.5">
      <c r="A707" s="24"/>
      <c r="B707" s="291"/>
      <c r="C707" s="291"/>
      <c r="D707" s="385"/>
      <c r="E707" s="140"/>
      <c r="F707" s="385"/>
      <c r="G707" s="101"/>
      <c r="H707" s="389">
        <f t="shared" si="16"/>
        <v>0</v>
      </c>
      <c r="I707" s="393">
        <f>SUM(H706:H707)</f>
        <v>0</v>
      </c>
      <c r="J707" s="354"/>
      <c r="K707" s="224"/>
      <c r="L707" s="578"/>
      <c r="M707" s="274"/>
      <c r="N707" s="274"/>
      <c r="O707" s="274"/>
      <c r="P707" s="274"/>
      <c r="Q707" s="274"/>
    </row>
    <row r="708" spans="1:17" ht="13.5">
      <c r="A708" s="24"/>
      <c r="B708" s="279" t="s">
        <v>303</v>
      </c>
      <c r="C708" s="279"/>
      <c r="D708" s="384"/>
      <c r="E708" s="95"/>
      <c r="F708" s="384"/>
      <c r="G708" s="94"/>
      <c r="H708" s="388">
        <f t="shared" si="16"/>
        <v>0</v>
      </c>
      <c r="I708" s="391"/>
      <c r="J708" s="493"/>
      <c r="K708" s="224"/>
      <c r="L708" s="578"/>
      <c r="M708" s="274"/>
      <c r="N708" s="274"/>
      <c r="O708" s="274"/>
      <c r="P708" s="274"/>
      <c r="Q708" s="274"/>
    </row>
    <row r="709" spans="1:17" ht="13.5">
      <c r="A709" s="24"/>
      <c r="B709" s="291"/>
      <c r="C709" s="291"/>
      <c r="D709" s="385"/>
      <c r="E709" s="140"/>
      <c r="F709" s="385"/>
      <c r="G709" s="101"/>
      <c r="H709" s="389">
        <f t="shared" si="16"/>
        <v>0</v>
      </c>
      <c r="I709" s="393">
        <f>SUM(H708:H709)</f>
        <v>0</v>
      </c>
      <c r="J709" s="354"/>
      <c r="K709" s="224"/>
      <c r="L709" s="578"/>
      <c r="M709" s="274"/>
      <c r="N709" s="274"/>
      <c r="O709" s="274"/>
      <c r="P709" s="274"/>
      <c r="Q709" s="274"/>
    </row>
    <row r="710" spans="1:17" ht="13.5">
      <c r="A710" s="24"/>
      <c r="B710" s="279" t="s">
        <v>302</v>
      </c>
      <c r="C710" s="279"/>
      <c r="D710" s="384"/>
      <c r="E710" s="95"/>
      <c r="F710" s="384"/>
      <c r="G710" s="94"/>
      <c r="H710" s="388"/>
      <c r="I710" s="391"/>
      <c r="J710" s="493"/>
      <c r="K710" s="326"/>
      <c r="L710" s="578"/>
      <c r="M710" s="274"/>
      <c r="N710" s="274"/>
      <c r="O710" s="274"/>
      <c r="P710" s="274"/>
      <c r="Q710" s="274"/>
    </row>
    <row r="711" spans="1:17" ht="13.5">
      <c r="A711" s="24"/>
      <c r="B711" s="266"/>
      <c r="C711" s="612" t="s">
        <v>309</v>
      </c>
      <c r="D711" s="384"/>
      <c r="E711" s="95"/>
      <c r="F711" s="384"/>
      <c r="G711" s="152"/>
      <c r="H711" s="388">
        <f aca="true" t="shared" si="17" ref="H711:H722">IF(F711=0,D711*G711,D711*F711*G711)</f>
        <v>0</v>
      </c>
      <c r="I711" s="391"/>
      <c r="J711" s="493"/>
      <c r="K711" s="326"/>
      <c r="L711" s="578"/>
      <c r="M711" s="274"/>
      <c r="N711" s="274"/>
      <c r="O711" s="274"/>
      <c r="P711" s="274"/>
      <c r="Q711" s="274"/>
    </row>
    <row r="712" spans="1:17" ht="13.5">
      <c r="A712" s="24"/>
      <c r="B712" s="291"/>
      <c r="C712" s="115" t="s">
        <v>304</v>
      </c>
      <c r="D712" s="385"/>
      <c r="E712" s="140"/>
      <c r="F712" s="385"/>
      <c r="G712" s="153"/>
      <c r="H712" s="389">
        <f t="shared" si="17"/>
        <v>0</v>
      </c>
      <c r="I712" s="393">
        <f>SUM(H710:H712)</f>
        <v>0</v>
      </c>
      <c r="J712" s="354"/>
      <c r="K712" s="585"/>
      <c r="L712" s="578"/>
      <c r="M712" s="274"/>
      <c r="N712" s="274"/>
      <c r="O712" s="274"/>
      <c r="P712" s="274"/>
      <c r="Q712" s="274"/>
    </row>
    <row r="713" spans="1:17" ht="13.5">
      <c r="A713" s="24"/>
      <c r="B713" s="279" t="s">
        <v>394</v>
      </c>
      <c r="C713" s="279"/>
      <c r="D713" s="384"/>
      <c r="E713" s="95"/>
      <c r="F713" s="384"/>
      <c r="G713" s="94"/>
      <c r="H713" s="388">
        <f t="shared" si="17"/>
        <v>0</v>
      </c>
      <c r="I713" s="391"/>
      <c r="J713" s="493"/>
      <c r="K713" s="224"/>
      <c r="L713" s="578"/>
      <c r="M713" s="274"/>
      <c r="N713" s="274"/>
      <c r="O713" s="274"/>
      <c r="P713" s="274"/>
      <c r="Q713" s="274"/>
    </row>
    <row r="714" spans="1:17" ht="13.5">
      <c r="A714" s="24"/>
      <c r="B714" s="291"/>
      <c r="C714" s="291"/>
      <c r="D714" s="385"/>
      <c r="E714" s="140"/>
      <c r="F714" s="385"/>
      <c r="G714" s="101"/>
      <c r="H714" s="389">
        <f t="shared" si="17"/>
        <v>0</v>
      </c>
      <c r="I714" s="393">
        <f>SUM(H713:H714)</f>
        <v>0</v>
      </c>
      <c r="J714" s="354"/>
      <c r="K714" s="224"/>
      <c r="L714" s="578"/>
      <c r="M714" s="274"/>
      <c r="N714" s="274"/>
      <c r="O714" s="274"/>
      <c r="P714" s="274"/>
      <c r="Q714" s="274"/>
    </row>
    <row r="715" spans="1:17" ht="13.5">
      <c r="A715" s="24"/>
      <c r="B715" s="279" t="s">
        <v>297</v>
      </c>
      <c r="C715" s="279"/>
      <c r="D715" s="384"/>
      <c r="E715" s="95"/>
      <c r="F715" s="384"/>
      <c r="G715" s="94"/>
      <c r="H715" s="388">
        <f t="shared" si="17"/>
        <v>0</v>
      </c>
      <c r="I715" s="391"/>
      <c r="J715" s="493"/>
      <c r="K715" s="224"/>
      <c r="L715" s="578"/>
      <c r="M715" s="274"/>
      <c r="N715" s="274"/>
      <c r="O715" s="274"/>
      <c r="P715" s="274"/>
      <c r="Q715" s="274"/>
    </row>
    <row r="716" spans="1:17" ht="13.5">
      <c r="A716" s="24"/>
      <c r="B716" s="291"/>
      <c r="C716" s="291"/>
      <c r="D716" s="385"/>
      <c r="E716" s="140"/>
      <c r="F716" s="385"/>
      <c r="G716" s="101"/>
      <c r="H716" s="389">
        <f t="shared" si="17"/>
        <v>0</v>
      </c>
      <c r="I716" s="393">
        <f>SUM(H715:H716)</f>
        <v>0</v>
      </c>
      <c r="J716" s="354"/>
      <c r="K716" s="224"/>
      <c r="L716" s="578"/>
      <c r="M716" s="274"/>
      <c r="N716" s="274"/>
      <c r="O716" s="274"/>
      <c r="P716" s="274"/>
      <c r="Q716" s="274"/>
    </row>
    <row r="717" spans="1:17" ht="13.5">
      <c r="A717" s="24"/>
      <c r="B717" s="279" t="s">
        <v>107</v>
      </c>
      <c r="C717" s="279"/>
      <c r="D717" s="384"/>
      <c r="E717" s="95"/>
      <c r="F717" s="384"/>
      <c r="G717" s="94"/>
      <c r="H717" s="388">
        <f t="shared" si="17"/>
        <v>0</v>
      </c>
      <c r="I717" s="391"/>
      <c r="J717" s="493"/>
      <c r="K717" s="224"/>
      <c r="L717" s="578"/>
      <c r="M717" s="274"/>
      <c r="N717" s="274"/>
      <c r="O717" s="274"/>
      <c r="P717" s="274"/>
      <c r="Q717" s="274"/>
    </row>
    <row r="718" spans="1:17" ht="13.5">
      <c r="A718" s="24"/>
      <c r="B718" s="291"/>
      <c r="C718" s="291"/>
      <c r="D718" s="385"/>
      <c r="E718" s="140"/>
      <c r="F718" s="385"/>
      <c r="G718" s="101"/>
      <c r="H718" s="389">
        <f t="shared" si="17"/>
        <v>0</v>
      </c>
      <c r="I718" s="393">
        <f>SUM(H717:H718)</f>
        <v>0</v>
      </c>
      <c r="J718" s="354"/>
      <c r="K718" s="224"/>
      <c r="L718" s="578"/>
      <c r="M718" s="274"/>
      <c r="N718" s="274"/>
      <c r="O718" s="274"/>
      <c r="P718" s="274"/>
      <c r="Q718" s="274"/>
    </row>
    <row r="719" spans="1:17" ht="13.5">
      <c r="A719" s="24"/>
      <c r="B719" s="279" t="s">
        <v>281</v>
      </c>
      <c r="C719" s="279"/>
      <c r="D719" s="384"/>
      <c r="E719" s="95"/>
      <c r="F719" s="384"/>
      <c r="G719" s="94"/>
      <c r="H719" s="388">
        <f t="shared" si="17"/>
        <v>0</v>
      </c>
      <c r="I719" s="391"/>
      <c r="J719" s="493"/>
      <c r="K719" s="224"/>
      <c r="L719" s="578"/>
      <c r="M719" s="274"/>
      <c r="N719" s="274"/>
      <c r="O719" s="274"/>
      <c r="P719" s="274"/>
      <c r="Q719" s="274"/>
    </row>
    <row r="720" spans="1:17" ht="13.5">
      <c r="A720" s="24"/>
      <c r="B720" s="291"/>
      <c r="C720" s="291"/>
      <c r="D720" s="385"/>
      <c r="E720" s="140"/>
      <c r="F720" s="385"/>
      <c r="G720" s="101"/>
      <c r="H720" s="389">
        <f t="shared" si="17"/>
        <v>0</v>
      </c>
      <c r="I720" s="393">
        <f>SUM(H719:H720)</f>
        <v>0</v>
      </c>
      <c r="J720" s="354"/>
      <c r="K720" s="224"/>
      <c r="L720" s="578"/>
      <c r="M720" s="274"/>
      <c r="N720" s="274"/>
      <c r="O720" s="274"/>
      <c r="P720" s="274"/>
      <c r="Q720" s="274"/>
    </row>
    <row r="721" spans="1:17" ht="13.5" customHeight="1">
      <c r="A721" s="24"/>
      <c r="B721" s="279" t="s">
        <v>129</v>
      </c>
      <c r="C721" s="279"/>
      <c r="D721" s="384"/>
      <c r="E721" s="95"/>
      <c r="F721" s="384"/>
      <c r="G721" s="94"/>
      <c r="H721" s="388">
        <f t="shared" si="17"/>
        <v>0</v>
      </c>
      <c r="I721" s="391"/>
      <c r="J721" s="493"/>
      <c r="K721" s="224"/>
      <c r="L721" s="578"/>
      <c r="M721" s="274"/>
      <c r="N721" s="274"/>
      <c r="O721" s="274"/>
      <c r="P721" s="274"/>
      <c r="Q721" s="274"/>
    </row>
    <row r="722" spans="1:17" ht="14.25" thickBot="1">
      <c r="A722" s="219"/>
      <c r="B722" s="280"/>
      <c r="C722" s="280"/>
      <c r="D722" s="401"/>
      <c r="E722" s="139"/>
      <c r="F722" s="401"/>
      <c r="G722" s="98"/>
      <c r="H722" s="390">
        <f t="shared" si="17"/>
        <v>0</v>
      </c>
      <c r="I722" s="395">
        <f>SUM(H721:H722)</f>
        <v>0</v>
      </c>
      <c r="J722" s="354"/>
      <c r="K722" s="224"/>
      <c r="L722" s="583"/>
      <c r="M722" s="274"/>
      <c r="N722" s="274"/>
      <c r="O722" s="274"/>
      <c r="P722" s="274"/>
      <c r="Q722" s="274"/>
    </row>
    <row r="723" spans="1:17" ht="15.75" customHeight="1" thickBot="1">
      <c r="A723" s="540"/>
      <c r="B723" s="320" t="s">
        <v>305</v>
      </c>
      <c r="C723" s="281"/>
      <c r="D723" s="154"/>
      <c r="E723" s="154"/>
      <c r="F723" s="154"/>
      <c r="G723" s="108"/>
      <c r="H723" s="361"/>
      <c r="I723" s="500">
        <f>K723</f>
        <v>0</v>
      </c>
      <c r="J723" s="513"/>
      <c r="K723" s="582">
        <f>SUM(I694:I722)</f>
        <v>0</v>
      </c>
      <c r="L723" s="225"/>
      <c r="M723" s="274"/>
      <c r="N723" s="274"/>
      <c r="O723" s="274"/>
      <c r="P723" s="274"/>
      <c r="Q723" s="274"/>
    </row>
    <row r="724" spans="1:17" ht="13.5">
      <c r="A724" s="131"/>
      <c r="B724" s="314"/>
      <c r="C724" s="278"/>
      <c r="D724" s="137"/>
      <c r="E724" s="137"/>
      <c r="F724" s="137"/>
      <c r="G724" s="99"/>
      <c r="H724" s="190"/>
      <c r="I724" s="362"/>
      <c r="J724" s="362"/>
      <c r="K724" s="241"/>
      <c r="L724" s="225"/>
      <c r="M724" s="274"/>
      <c r="N724" s="274"/>
      <c r="O724" s="274"/>
      <c r="P724" s="274"/>
      <c r="Q724" s="274"/>
    </row>
    <row r="725" spans="1:17" ht="15" customHeight="1">
      <c r="A725" s="131" t="s">
        <v>28</v>
      </c>
      <c r="B725" s="314" t="s">
        <v>60</v>
      </c>
      <c r="C725" s="279"/>
      <c r="D725" s="140"/>
      <c r="E725" s="140"/>
      <c r="F725" s="140"/>
      <c r="G725" s="101"/>
      <c r="H725" s="356"/>
      <c r="I725" s="363"/>
      <c r="J725" s="499"/>
      <c r="K725" s="224"/>
      <c r="L725" s="225"/>
      <c r="M725" s="274"/>
      <c r="N725" s="274"/>
      <c r="O725" s="274"/>
      <c r="P725" s="274"/>
      <c r="Q725" s="274"/>
    </row>
    <row r="726" spans="1:17" ht="13.5" customHeight="1">
      <c r="A726" s="24"/>
      <c r="B726" s="279" t="s">
        <v>500</v>
      </c>
      <c r="C726" s="279"/>
      <c r="D726" s="384"/>
      <c r="E726" s="95"/>
      <c r="F726" s="384"/>
      <c r="G726" s="94"/>
      <c r="H726" s="388">
        <f>IF(F726=0,D726*G726,D726*F726*G726)</f>
        <v>0</v>
      </c>
      <c r="I726" s="466"/>
      <c r="J726" s="499"/>
      <c r="K726" s="224"/>
      <c r="L726" s="225"/>
      <c r="M726" s="274"/>
      <c r="N726" s="274"/>
      <c r="O726" s="274"/>
      <c r="P726" s="274"/>
      <c r="Q726" s="274"/>
    </row>
    <row r="727" spans="1:17" ht="13.5" customHeight="1">
      <c r="A727" s="24"/>
      <c r="B727" s="279" t="s">
        <v>307</v>
      </c>
      <c r="C727" s="279"/>
      <c r="D727" s="384"/>
      <c r="E727" s="95"/>
      <c r="F727" s="384"/>
      <c r="G727" s="94"/>
      <c r="H727" s="388">
        <f>IF(F727=0,D727*G727,D727*F727*G727)</f>
        <v>0</v>
      </c>
      <c r="I727" s="391"/>
      <c r="J727" s="493"/>
      <c r="K727" s="224"/>
      <c r="L727" s="225"/>
      <c r="M727" s="274"/>
      <c r="N727" s="274"/>
      <c r="O727" s="274"/>
      <c r="P727" s="274"/>
      <c r="Q727" s="274"/>
    </row>
    <row r="728" spans="1:17" ht="14.25" thickBot="1">
      <c r="A728" s="219"/>
      <c r="B728" s="280" t="s">
        <v>308</v>
      </c>
      <c r="C728" s="280"/>
      <c r="D728" s="401"/>
      <c r="E728" s="139"/>
      <c r="F728" s="401"/>
      <c r="G728" s="98"/>
      <c r="H728" s="390">
        <f>IF(F728=0,D728*G728,D728*F728*G728)</f>
        <v>0</v>
      </c>
      <c r="I728" s="395">
        <f>SUM(H726:H728)</f>
        <v>0</v>
      </c>
      <c r="J728" s="354"/>
      <c r="K728" s="224"/>
      <c r="L728" s="225"/>
      <c r="M728" s="274"/>
      <c r="N728" s="274"/>
      <c r="O728" s="274"/>
      <c r="P728" s="274"/>
      <c r="Q728" s="274"/>
    </row>
    <row r="729" spans="1:17" ht="15.75" customHeight="1" thickBot="1">
      <c r="A729" s="131"/>
      <c r="B729" s="320" t="s">
        <v>306</v>
      </c>
      <c r="C729" s="280"/>
      <c r="D729" s="139"/>
      <c r="E729" s="139"/>
      <c r="F729" s="139"/>
      <c r="G729" s="98"/>
      <c r="H729" s="355"/>
      <c r="I729" s="460">
        <f>K729</f>
        <v>0</v>
      </c>
      <c r="J729" s="362"/>
      <c r="K729" s="582">
        <f>SUM(I726:I728)</f>
        <v>0</v>
      </c>
      <c r="L729" s="225"/>
      <c r="M729" s="274"/>
      <c r="N729" s="274"/>
      <c r="O729" s="274"/>
      <c r="P729" s="274"/>
      <c r="Q729" s="274"/>
    </row>
    <row r="730" spans="1:17" ht="15.75" customHeight="1" thickBot="1">
      <c r="A730" s="539"/>
      <c r="B730" s="338" t="s">
        <v>58</v>
      </c>
      <c r="C730" s="288"/>
      <c r="D730" s="156"/>
      <c r="E730" s="156"/>
      <c r="F730" s="156"/>
      <c r="G730" s="110"/>
      <c r="H730" s="357"/>
      <c r="I730" s="505">
        <f>K730</f>
        <v>0</v>
      </c>
      <c r="J730" s="515"/>
      <c r="K730" s="586">
        <f>SUM(K614:K729)</f>
        <v>0</v>
      </c>
      <c r="L730" s="225"/>
      <c r="M730" s="274"/>
      <c r="N730" s="274"/>
      <c r="O730" s="274"/>
      <c r="P730" s="274"/>
      <c r="Q730" s="274"/>
    </row>
    <row r="731" spans="1:17" ht="13.5">
      <c r="A731" s="131"/>
      <c r="B731" s="323"/>
      <c r="C731" s="282"/>
      <c r="D731" s="97"/>
      <c r="E731" s="97"/>
      <c r="F731" s="97"/>
      <c r="G731" s="102"/>
      <c r="H731" s="358"/>
      <c r="I731" s="359"/>
      <c r="J731" s="359"/>
      <c r="K731" s="491"/>
      <c r="L731" s="225"/>
      <c r="M731" s="274"/>
      <c r="N731" s="274"/>
      <c r="O731" s="274"/>
      <c r="P731" s="274"/>
      <c r="Q731" s="274"/>
    </row>
    <row r="732" spans="1:17" ht="15" customHeight="1">
      <c r="A732" s="131" t="s">
        <v>29</v>
      </c>
      <c r="B732" s="323" t="s">
        <v>433</v>
      </c>
      <c r="C732" s="278"/>
      <c r="D732" s="396"/>
      <c r="E732" s="396"/>
      <c r="F732" s="396"/>
      <c r="G732" s="397"/>
      <c r="H732" s="398"/>
      <c r="I732" s="399"/>
      <c r="J732" s="228"/>
      <c r="K732" s="224"/>
      <c r="L732" s="225"/>
      <c r="M732" s="274"/>
      <c r="N732" s="274"/>
      <c r="O732" s="274"/>
      <c r="P732" s="274"/>
      <c r="Q732" s="274"/>
    </row>
    <row r="733" spans="1:17" ht="13.5">
      <c r="A733" s="24"/>
      <c r="B733" s="283" t="s">
        <v>310</v>
      </c>
      <c r="C733" s="279" t="s">
        <v>311</v>
      </c>
      <c r="D733" s="384"/>
      <c r="E733" s="95" t="s">
        <v>502</v>
      </c>
      <c r="F733" s="384"/>
      <c r="G733" s="94"/>
      <c r="H733" s="388">
        <f aca="true" t="shared" si="18" ref="H733:H754">IF(F733=0,D733*G733,D733*F733*G733)</f>
        <v>0</v>
      </c>
      <c r="I733" s="466"/>
      <c r="J733" s="499"/>
      <c r="K733" s="224"/>
      <c r="L733" s="225"/>
      <c r="M733" s="274"/>
      <c r="N733" s="274"/>
      <c r="O733" s="274"/>
      <c r="P733" s="274"/>
      <c r="Q733" s="274"/>
    </row>
    <row r="734" spans="1:17" ht="13.5">
      <c r="A734" s="24"/>
      <c r="C734" s="279" t="s">
        <v>312</v>
      </c>
      <c r="D734" s="384"/>
      <c r="E734" s="95"/>
      <c r="F734" s="384"/>
      <c r="G734" s="94"/>
      <c r="H734" s="388">
        <f t="shared" si="18"/>
        <v>0</v>
      </c>
      <c r="I734" s="466"/>
      <c r="J734" s="499"/>
      <c r="K734" s="224"/>
      <c r="L734" s="225"/>
      <c r="M734" s="274"/>
      <c r="N734" s="274"/>
      <c r="O734" s="274"/>
      <c r="P734" s="274"/>
      <c r="Q734" s="274"/>
    </row>
    <row r="735" spans="1:17" ht="13.5">
      <c r="A735" s="24"/>
      <c r="C735" s="279" t="s">
        <v>313</v>
      </c>
      <c r="D735" s="384"/>
      <c r="E735" s="95"/>
      <c r="F735" s="384"/>
      <c r="G735" s="94"/>
      <c r="H735" s="388">
        <f t="shared" si="18"/>
        <v>0</v>
      </c>
      <c r="I735" s="464"/>
      <c r="J735" s="498"/>
      <c r="K735" s="224"/>
      <c r="L735" s="225"/>
      <c r="M735" s="274"/>
      <c r="N735" s="274"/>
      <c r="O735" s="274"/>
      <c r="P735" s="274"/>
      <c r="Q735" s="274"/>
    </row>
    <row r="736" spans="1:17" ht="13.5">
      <c r="A736" s="24"/>
      <c r="C736" s="279" t="s">
        <v>314</v>
      </c>
      <c r="D736" s="384"/>
      <c r="E736" s="95"/>
      <c r="F736" s="384"/>
      <c r="G736" s="94"/>
      <c r="H736" s="388">
        <f t="shared" si="18"/>
        <v>0</v>
      </c>
      <c r="I736" s="464"/>
      <c r="J736" s="498"/>
      <c r="K736" s="224"/>
      <c r="L736" s="225"/>
      <c r="M736" s="274"/>
      <c r="N736" s="274"/>
      <c r="O736" s="274"/>
      <c r="P736" s="274"/>
      <c r="Q736" s="274"/>
    </row>
    <row r="737" spans="1:17" ht="13.5">
      <c r="A737" s="24"/>
      <c r="C737" s="279" t="s">
        <v>315</v>
      </c>
      <c r="D737" s="384"/>
      <c r="E737" s="95"/>
      <c r="F737" s="384"/>
      <c r="G737" s="94"/>
      <c r="H737" s="388">
        <f t="shared" si="18"/>
        <v>0</v>
      </c>
      <c r="I737" s="391"/>
      <c r="J737" s="493"/>
      <c r="K737" s="224"/>
      <c r="L737" s="225"/>
      <c r="M737" s="274"/>
      <c r="N737" s="274"/>
      <c r="O737" s="274"/>
      <c r="P737" s="274"/>
      <c r="Q737" s="274"/>
    </row>
    <row r="738" spans="1:17" ht="13.5">
      <c r="A738" s="24"/>
      <c r="C738" s="289" t="s">
        <v>316</v>
      </c>
      <c r="D738" s="384"/>
      <c r="E738" s="95"/>
      <c r="F738" s="384"/>
      <c r="G738" s="94"/>
      <c r="H738" s="388">
        <f t="shared" si="18"/>
        <v>0</v>
      </c>
      <c r="I738" s="391"/>
      <c r="J738" s="493"/>
      <c r="K738" s="224"/>
      <c r="L738" s="225"/>
      <c r="M738" s="274"/>
      <c r="N738" s="274"/>
      <c r="O738" s="274"/>
      <c r="P738" s="274"/>
      <c r="Q738" s="274"/>
    </row>
    <row r="739" spans="1:17" ht="13.5">
      <c r="A739" s="24"/>
      <c r="C739" s="279" t="s">
        <v>317</v>
      </c>
      <c r="D739" s="384"/>
      <c r="E739" s="95"/>
      <c r="F739" s="384"/>
      <c r="G739" s="94"/>
      <c r="H739" s="388">
        <f t="shared" si="18"/>
        <v>0</v>
      </c>
      <c r="I739" s="394"/>
      <c r="J739" s="354"/>
      <c r="K739" s="224"/>
      <c r="L739" s="225"/>
      <c r="M739" s="274"/>
      <c r="N739" s="274"/>
      <c r="O739" s="274"/>
      <c r="P739" s="274"/>
      <c r="Q739" s="274"/>
    </row>
    <row r="740" spans="1:17" ht="13.5">
      <c r="A740" s="24"/>
      <c r="B740" s="306"/>
      <c r="C740" s="291" t="s">
        <v>41</v>
      </c>
      <c r="D740" s="385"/>
      <c r="E740" s="140"/>
      <c r="F740" s="385"/>
      <c r="G740" s="101"/>
      <c r="H740" s="389">
        <f t="shared" si="18"/>
        <v>0</v>
      </c>
      <c r="I740" s="393">
        <f>SUM(H733:H740)</f>
        <v>0</v>
      </c>
      <c r="J740" s="354"/>
      <c r="K740" s="224"/>
      <c r="L740" s="225"/>
      <c r="M740" s="274"/>
      <c r="N740" s="274"/>
      <c r="O740" s="274"/>
      <c r="P740" s="274"/>
      <c r="Q740" s="274"/>
    </row>
    <row r="741" spans="1:17" ht="13.5">
      <c r="A741" s="24"/>
      <c r="B741" s="279" t="s">
        <v>537</v>
      </c>
      <c r="C741" s="279" t="s">
        <v>538</v>
      </c>
      <c r="D741" s="384"/>
      <c r="E741" s="95"/>
      <c r="F741" s="384"/>
      <c r="G741" s="94"/>
      <c r="H741" s="388">
        <f t="shared" si="18"/>
        <v>0</v>
      </c>
      <c r="I741" s="391"/>
      <c r="J741" s="493"/>
      <c r="K741" s="224"/>
      <c r="L741" s="225"/>
      <c r="M741" s="274"/>
      <c r="N741" s="274"/>
      <c r="O741" s="274"/>
      <c r="P741" s="274"/>
      <c r="Q741" s="274"/>
    </row>
    <row r="742" spans="1:17" ht="13.5">
      <c r="A742" s="24"/>
      <c r="B742" s="278"/>
      <c r="C742" s="279" t="s">
        <v>320</v>
      </c>
      <c r="D742" s="384"/>
      <c r="E742" s="95"/>
      <c r="F742" s="384"/>
      <c r="G742" s="94"/>
      <c r="H742" s="388">
        <f t="shared" si="18"/>
        <v>0</v>
      </c>
      <c r="I742" s="391"/>
      <c r="J742" s="493"/>
      <c r="K742" s="224"/>
      <c r="L742" s="225"/>
      <c r="M742" s="274"/>
      <c r="N742" s="274"/>
      <c r="O742" s="274"/>
      <c r="P742" s="274"/>
      <c r="Q742" s="274"/>
    </row>
    <row r="743" spans="1:17" ht="13.5">
      <c r="A743" s="24"/>
      <c r="B743" s="278"/>
      <c r="C743" s="534" t="s">
        <v>318</v>
      </c>
      <c r="D743" s="384"/>
      <c r="E743" s="384"/>
      <c r="F743" s="384"/>
      <c r="G743" s="431"/>
      <c r="H743" s="402">
        <f t="shared" si="18"/>
        <v>0</v>
      </c>
      <c r="I743" s="426"/>
      <c r="J743" s="493"/>
      <c r="K743" s="224"/>
      <c r="L743" s="225"/>
      <c r="M743" s="274"/>
      <c r="N743" s="274"/>
      <c r="O743" s="274"/>
      <c r="P743" s="274"/>
      <c r="Q743" s="274"/>
    </row>
    <row r="744" spans="1:17" ht="13.5">
      <c r="A744" s="24"/>
      <c r="B744" s="295"/>
      <c r="C744" s="291" t="s">
        <v>319</v>
      </c>
      <c r="D744" s="385"/>
      <c r="E744" s="140"/>
      <c r="F744" s="385"/>
      <c r="G744" s="101"/>
      <c r="H744" s="389">
        <f t="shared" si="18"/>
        <v>0</v>
      </c>
      <c r="I744" s="393">
        <f>SUM(H741:H744)</f>
        <v>0</v>
      </c>
      <c r="J744" s="354"/>
      <c r="K744" s="224"/>
      <c r="L744" s="225"/>
      <c r="M744" s="274"/>
      <c r="N744" s="274"/>
      <c r="O744" s="274"/>
      <c r="P744" s="274"/>
      <c r="Q744" s="274"/>
    </row>
    <row r="745" spans="1:17" ht="13.5">
      <c r="A745" s="24"/>
      <c r="B745" s="279" t="s">
        <v>321</v>
      </c>
      <c r="C745" s="279"/>
      <c r="D745" s="384"/>
      <c r="E745" s="95"/>
      <c r="F745" s="384"/>
      <c r="G745" s="94"/>
      <c r="H745" s="388">
        <f t="shared" si="18"/>
        <v>0</v>
      </c>
      <c r="I745" s="391"/>
      <c r="J745" s="493"/>
      <c r="K745" s="224"/>
      <c r="L745" s="225"/>
      <c r="M745" s="274"/>
      <c r="N745" s="274"/>
      <c r="O745" s="274"/>
      <c r="P745" s="274"/>
      <c r="Q745" s="274"/>
    </row>
    <row r="746" spans="1:17" ht="13.5">
      <c r="A746" s="24"/>
      <c r="B746" s="291"/>
      <c r="C746" s="291"/>
      <c r="D746" s="385"/>
      <c r="E746" s="140"/>
      <c r="F746" s="385"/>
      <c r="G746" s="101"/>
      <c r="H746" s="389">
        <f t="shared" si="18"/>
        <v>0</v>
      </c>
      <c r="I746" s="393">
        <f>SUM(H745:H746)</f>
        <v>0</v>
      </c>
      <c r="J746" s="354"/>
      <c r="K746" s="224"/>
      <c r="L746" s="225"/>
      <c r="M746" s="274"/>
      <c r="N746" s="274"/>
      <c r="O746" s="274"/>
      <c r="P746" s="274"/>
      <c r="Q746" s="274"/>
    </row>
    <row r="747" spans="1:17" ht="13.5">
      <c r="A747" s="25"/>
      <c r="B747" s="279" t="s">
        <v>322</v>
      </c>
      <c r="C747" s="279"/>
      <c r="D747" s="384"/>
      <c r="E747" s="95"/>
      <c r="F747" s="384"/>
      <c r="G747" s="94"/>
      <c r="H747" s="388">
        <f t="shared" si="18"/>
        <v>0</v>
      </c>
      <c r="I747" s="391"/>
      <c r="J747" s="493"/>
      <c r="K747" s="224"/>
      <c r="L747" s="225"/>
      <c r="M747" s="274"/>
      <c r="N747" s="274"/>
      <c r="O747" s="274"/>
      <c r="P747" s="274"/>
      <c r="Q747" s="274"/>
    </row>
    <row r="748" spans="1:17" ht="13.5">
      <c r="A748" s="25"/>
      <c r="B748" s="291"/>
      <c r="C748" s="291"/>
      <c r="D748" s="385"/>
      <c r="E748" s="140"/>
      <c r="F748" s="385"/>
      <c r="G748" s="101"/>
      <c r="H748" s="389">
        <f t="shared" si="18"/>
        <v>0</v>
      </c>
      <c r="I748" s="393">
        <f>SUM(H747:H748)</f>
        <v>0</v>
      </c>
      <c r="J748" s="354"/>
      <c r="K748" s="224"/>
      <c r="L748" s="225"/>
      <c r="M748" s="274"/>
      <c r="N748" s="274"/>
      <c r="O748" s="274"/>
      <c r="P748" s="274"/>
      <c r="Q748" s="274"/>
    </row>
    <row r="749" spans="1:17" ht="13.5">
      <c r="A749" s="25"/>
      <c r="B749" s="279" t="s">
        <v>323</v>
      </c>
      <c r="C749" s="279"/>
      <c r="D749" s="384"/>
      <c r="E749" s="95"/>
      <c r="F749" s="384"/>
      <c r="G749" s="94"/>
      <c r="H749" s="388">
        <f t="shared" si="18"/>
        <v>0</v>
      </c>
      <c r="I749" s="391"/>
      <c r="J749" s="493"/>
      <c r="K749" s="224"/>
      <c r="L749" s="225"/>
      <c r="M749" s="274"/>
      <c r="N749" s="274"/>
      <c r="O749" s="274"/>
      <c r="P749" s="274"/>
      <c r="Q749" s="274"/>
    </row>
    <row r="750" spans="1:17" ht="13.5">
      <c r="A750" s="25"/>
      <c r="B750" s="291"/>
      <c r="C750" s="291"/>
      <c r="D750" s="385"/>
      <c r="E750" s="140"/>
      <c r="F750" s="385"/>
      <c r="G750" s="101"/>
      <c r="H750" s="389">
        <f t="shared" si="18"/>
        <v>0</v>
      </c>
      <c r="I750" s="393">
        <f>SUM(H749:H750)</f>
        <v>0</v>
      </c>
      <c r="J750" s="354"/>
      <c r="K750" s="224"/>
      <c r="L750" s="225"/>
      <c r="M750" s="274"/>
      <c r="N750" s="274"/>
      <c r="O750" s="274"/>
      <c r="P750" s="274"/>
      <c r="Q750" s="274"/>
    </row>
    <row r="751" spans="1:17" ht="13.5">
      <c r="A751" s="25"/>
      <c r="B751" s="279" t="s">
        <v>524</v>
      </c>
      <c r="C751" s="279"/>
      <c r="D751" s="384"/>
      <c r="E751" s="95"/>
      <c r="F751" s="384"/>
      <c r="G751" s="94"/>
      <c r="H751" s="388">
        <f t="shared" si="18"/>
        <v>0</v>
      </c>
      <c r="I751" s="391"/>
      <c r="J751" s="493"/>
      <c r="K751" s="224"/>
      <c r="L751" s="225"/>
      <c r="M751" s="274"/>
      <c r="N751" s="274"/>
      <c r="O751" s="274"/>
      <c r="P751" s="274"/>
      <c r="Q751" s="274"/>
    </row>
    <row r="752" spans="1:17" ht="13.5">
      <c r="A752" s="25"/>
      <c r="B752" s="295"/>
      <c r="C752" s="291"/>
      <c r="D752" s="385"/>
      <c r="E752" s="140"/>
      <c r="F752" s="385"/>
      <c r="G752" s="101"/>
      <c r="H752" s="389">
        <f t="shared" si="18"/>
        <v>0</v>
      </c>
      <c r="I752" s="393">
        <f>SUM(H751:H752)</f>
        <v>0</v>
      </c>
      <c r="J752" s="354"/>
      <c r="K752" s="224"/>
      <c r="L752" s="225"/>
      <c r="M752" s="274"/>
      <c r="N752" s="274"/>
      <c r="O752" s="274"/>
      <c r="P752" s="274"/>
      <c r="Q752" s="274"/>
    </row>
    <row r="753" spans="1:17" ht="13.5">
      <c r="A753" s="25"/>
      <c r="B753" s="279" t="s">
        <v>129</v>
      </c>
      <c r="C753" s="279"/>
      <c r="D753" s="384"/>
      <c r="E753" s="95"/>
      <c r="F753" s="384"/>
      <c r="G753" s="94"/>
      <c r="H753" s="388">
        <f t="shared" si="18"/>
        <v>0</v>
      </c>
      <c r="I753" s="391"/>
      <c r="J753" s="493"/>
      <c r="K753" s="224"/>
      <c r="L753" s="225"/>
      <c r="M753" s="274"/>
      <c r="N753" s="274"/>
      <c r="O753" s="274"/>
      <c r="P753" s="274"/>
      <c r="Q753" s="274"/>
    </row>
    <row r="754" spans="1:17" ht="14.25" thickBot="1">
      <c r="A754" s="217"/>
      <c r="B754" s="280"/>
      <c r="C754" s="280"/>
      <c r="D754" s="401"/>
      <c r="E754" s="139"/>
      <c r="F754" s="401"/>
      <c r="G754" s="98"/>
      <c r="H754" s="390">
        <f t="shared" si="18"/>
        <v>0</v>
      </c>
      <c r="I754" s="395">
        <f>SUM(H753:H754)</f>
        <v>0</v>
      </c>
      <c r="J754" s="354"/>
      <c r="K754" s="224"/>
      <c r="L754" s="225"/>
      <c r="M754" s="274"/>
      <c r="N754" s="274"/>
      <c r="O754" s="274"/>
      <c r="P754" s="274"/>
      <c r="Q754" s="274"/>
    </row>
    <row r="755" spans="1:17" ht="15.75" customHeight="1" thickBot="1">
      <c r="A755" s="217"/>
      <c r="B755" s="320" t="s">
        <v>434</v>
      </c>
      <c r="C755" s="281"/>
      <c r="D755" s="154"/>
      <c r="E755" s="154"/>
      <c r="F755" s="154"/>
      <c r="G755" s="108"/>
      <c r="H755" s="361"/>
      <c r="I755" s="500">
        <f>K755</f>
        <v>0</v>
      </c>
      <c r="J755" s="513"/>
      <c r="K755" s="582">
        <f>SUM(I733:I754)</f>
        <v>0</v>
      </c>
      <c r="L755" s="225"/>
      <c r="M755" s="274"/>
      <c r="N755" s="274"/>
      <c r="O755" s="274"/>
      <c r="P755" s="274"/>
      <c r="Q755" s="274"/>
    </row>
    <row r="756" spans="1:17" ht="13.5">
      <c r="A756" s="218"/>
      <c r="B756" s="278"/>
      <c r="C756" s="278"/>
      <c r="D756" s="137"/>
      <c r="E756" s="137"/>
      <c r="F756" s="137"/>
      <c r="G756" s="99"/>
      <c r="H756" s="190"/>
      <c r="I756" s="362"/>
      <c r="J756" s="362"/>
      <c r="K756" s="241"/>
      <c r="L756" s="225"/>
      <c r="M756" s="274"/>
      <c r="N756" s="274"/>
      <c r="O756" s="274"/>
      <c r="P756" s="274"/>
      <c r="Q756" s="274"/>
    </row>
    <row r="757" spans="1:17" ht="15" customHeight="1">
      <c r="A757" s="131" t="s">
        <v>30</v>
      </c>
      <c r="B757" s="359" t="s">
        <v>324</v>
      </c>
      <c r="C757" s="282"/>
      <c r="D757" s="396"/>
      <c r="E757" s="396"/>
      <c r="F757" s="396"/>
      <c r="G757" s="397"/>
      <c r="H757" s="398"/>
      <c r="I757" s="399"/>
      <c r="J757" s="228"/>
      <c r="K757" s="224"/>
      <c r="L757" s="225"/>
      <c r="M757" s="274"/>
      <c r="N757" s="274"/>
      <c r="O757" s="274"/>
      <c r="P757" s="274"/>
      <c r="Q757" s="274"/>
    </row>
    <row r="758" spans="1:17" ht="13.5">
      <c r="A758" s="24"/>
      <c r="B758" s="279" t="s">
        <v>395</v>
      </c>
      <c r="C758" s="534" t="s">
        <v>94</v>
      </c>
      <c r="D758" s="383"/>
      <c r="E758" s="150"/>
      <c r="F758" s="383"/>
      <c r="G758" s="106"/>
      <c r="H758" s="388">
        <f>IF(F758=0,D758*G758,D758*F758*G758)</f>
        <v>0</v>
      </c>
      <c r="I758" s="391"/>
      <c r="J758" s="493"/>
      <c r="K758" s="578"/>
      <c r="L758" s="578"/>
      <c r="M758" s="274"/>
      <c r="N758" s="274"/>
      <c r="O758" s="274"/>
      <c r="P758" s="274"/>
      <c r="Q758" s="274"/>
    </row>
    <row r="759" spans="1:17" ht="13.5">
      <c r="A759"/>
      <c r="B759" s="284"/>
      <c r="C759" s="284" t="s">
        <v>91</v>
      </c>
      <c r="D759" s="411"/>
      <c r="E759" s="141"/>
      <c r="F759" s="413"/>
      <c r="G759" s="142"/>
      <c r="H759" s="389">
        <f>(H758*D759)</f>
        <v>0</v>
      </c>
      <c r="I759" s="393">
        <f>SUM(H758:H759)</f>
        <v>0</v>
      </c>
      <c r="J759" s="354"/>
      <c r="K759" s="574"/>
      <c r="L759" s="575"/>
      <c r="M759" s="274"/>
      <c r="N759" s="274"/>
      <c r="O759" s="274"/>
      <c r="P759" s="274"/>
      <c r="Q759" s="274"/>
    </row>
    <row r="760" spans="1:17" ht="13.5">
      <c r="A760" s="24"/>
      <c r="B760" s="535" t="s">
        <v>266</v>
      </c>
      <c r="C760" s="536" t="s">
        <v>94</v>
      </c>
      <c r="D760" s="383"/>
      <c r="E760" s="150"/>
      <c r="F760" s="383"/>
      <c r="G760" s="106"/>
      <c r="H760" s="388">
        <f>IF(F760=0,D760*G760,D760*F760*G760)</f>
        <v>0</v>
      </c>
      <c r="I760" s="391"/>
      <c r="J760" s="493"/>
      <c r="K760" s="578"/>
      <c r="L760" s="578"/>
      <c r="M760" s="274"/>
      <c r="N760" s="274"/>
      <c r="O760" s="274"/>
      <c r="P760" s="274"/>
      <c r="Q760" s="274"/>
    </row>
    <row r="761" spans="1:17" ht="13.5">
      <c r="A761" s="24"/>
      <c r="B761" s="284"/>
      <c r="C761" s="284" t="s">
        <v>91</v>
      </c>
      <c r="D761" s="411"/>
      <c r="E761" s="141"/>
      <c r="F761" s="413"/>
      <c r="G761" s="142"/>
      <c r="H761" s="389">
        <f>(H760*D761)</f>
        <v>0</v>
      </c>
      <c r="I761" s="393">
        <f>SUM(H760:H761)</f>
        <v>0</v>
      </c>
      <c r="J761" s="354"/>
      <c r="K761" s="574"/>
      <c r="L761" s="575"/>
      <c r="M761" s="274"/>
      <c r="N761" s="274"/>
      <c r="O761" s="274"/>
      <c r="P761" s="274"/>
      <c r="Q761" s="274"/>
    </row>
    <row r="762" spans="1:17" ht="13.5">
      <c r="A762" s="24"/>
      <c r="B762" s="279" t="s">
        <v>326</v>
      </c>
      <c r="C762" s="536" t="s">
        <v>94</v>
      </c>
      <c r="D762" s="383"/>
      <c r="E762" s="150"/>
      <c r="F762" s="383"/>
      <c r="G762" s="106"/>
      <c r="H762" s="388">
        <f>IF(F762=0,D762*G762,D762*F762*G762)</f>
        <v>0</v>
      </c>
      <c r="I762" s="391"/>
      <c r="J762" s="493"/>
      <c r="K762" s="578"/>
      <c r="L762" s="578"/>
      <c r="M762" s="274"/>
      <c r="N762" s="274"/>
      <c r="O762" s="274"/>
      <c r="P762" s="274"/>
      <c r="Q762" s="274"/>
    </row>
    <row r="763" spans="1:17" ht="13.5">
      <c r="A763" s="24"/>
      <c r="B763" s="284"/>
      <c r="C763" s="284" t="s">
        <v>91</v>
      </c>
      <c r="D763" s="411"/>
      <c r="E763" s="141"/>
      <c r="F763" s="413"/>
      <c r="G763" s="142"/>
      <c r="H763" s="389">
        <f>(H762*D763)</f>
        <v>0</v>
      </c>
      <c r="I763" s="393">
        <f>SUM(H762:H763)</f>
        <v>0</v>
      </c>
      <c r="J763" s="354"/>
      <c r="K763" s="574"/>
      <c r="L763" s="575"/>
      <c r="M763" s="274"/>
      <c r="N763" s="274"/>
      <c r="O763" s="274"/>
      <c r="P763" s="274"/>
      <c r="Q763" s="274"/>
    </row>
    <row r="764" spans="1:17" ht="13.5">
      <c r="A764" s="24"/>
      <c r="B764" s="279" t="s">
        <v>396</v>
      </c>
      <c r="C764" s="536" t="s">
        <v>94</v>
      </c>
      <c r="D764" s="383"/>
      <c r="E764" s="150"/>
      <c r="F764" s="383"/>
      <c r="G764" s="106"/>
      <c r="H764" s="388">
        <f>IF(F764=0,D764*G764,D764*F764*G764)</f>
        <v>0</v>
      </c>
      <c r="I764" s="391"/>
      <c r="J764" s="493"/>
      <c r="K764" s="574"/>
      <c r="L764" s="575"/>
      <c r="M764" s="274"/>
      <c r="N764" s="274"/>
      <c r="O764" s="274"/>
      <c r="P764" s="274"/>
      <c r="Q764" s="274"/>
    </row>
    <row r="765" spans="1:17" ht="13.5">
      <c r="A765" s="24"/>
      <c r="B765" s="284"/>
      <c r="C765" s="284" t="s">
        <v>91</v>
      </c>
      <c r="D765" s="411"/>
      <c r="E765" s="141"/>
      <c r="F765" s="413"/>
      <c r="G765" s="142"/>
      <c r="H765" s="389">
        <f>(H764*D765)</f>
        <v>0</v>
      </c>
      <c r="I765" s="393">
        <f>SUM(H764:H765)</f>
        <v>0</v>
      </c>
      <c r="J765" s="354"/>
      <c r="K765" s="574"/>
      <c r="L765" s="575"/>
      <c r="M765" s="274"/>
      <c r="N765" s="274"/>
      <c r="O765" s="274"/>
      <c r="P765" s="274"/>
      <c r="Q765" s="274"/>
    </row>
    <row r="766" spans="1:17" ht="13.5">
      <c r="A766" s="24"/>
      <c r="B766" s="279" t="s">
        <v>88</v>
      </c>
      <c r="C766" s="536" t="s">
        <v>94</v>
      </c>
      <c r="D766" s="383"/>
      <c r="E766" s="150"/>
      <c r="F766" s="383"/>
      <c r="G766" s="106"/>
      <c r="H766" s="388">
        <f>IF(F766=0,D766*G766,D766*F766*G766)</f>
        <v>0</v>
      </c>
      <c r="I766" s="391"/>
      <c r="J766" s="493"/>
      <c r="K766" s="578"/>
      <c r="L766" s="578"/>
      <c r="M766" s="274"/>
      <c r="N766" s="274"/>
      <c r="O766" s="274"/>
      <c r="P766" s="274"/>
      <c r="Q766" s="274"/>
    </row>
    <row r="767" spans="1:17" ht="13.5">
      <c r="A767" s="24"/>
      <c r="B767" s="284"/>
      <c r="C767" s="284" t="s">
        <v>91</v>
      </c>
      <c r="D767" s="411"/>
      <c r="E767" s="141"/>
      <c r="F767" s="413"/>
      <c r="G767" s="142"/>
      <c r="H767" s="389">
        <f>(H766*D767)</f>
        <v>0</v>
      </c>
      <c r="I767" s="393">
        <f>SUM(H766:H767)</f>
        <v>0</v>
      </c>
      <c r="J767" s="354"/>
      <c r="K767" s="574"/>
      <c r="L767" s="575"/>
      <c r="M767" s="274"/>
      <c r="N767" s="274"/>
      <c r="O767" s="274"/>
      <c r="P767" s="274"/>
      <c r="Q767" s="274"/>
    </row>
    <row r="768" spans="1:17" ht="13.5">
      <c r="A768" s="24"/>
      <c r="B768" s="283" t="s">
        <v>327</v>
      </c>
      <c r="C768" s="293"/>
      <c r="D768" s="384"/>
      <c r="E768" s="95"/>
      <c r="F768" s="384"/>
      <c r="G768" s="157"/>
      <c r="H768" s="388"/>
      <c r="I768" s="394"/>
      <c r="J768" s="354"/>
      <c r="K768" s="587"/>
      <c r="L768" s="225"/>
      <c r="M768" s="274"/>
      <c r="N768" s="274"/>
      <c r="O768" s="274"/>
      <c r="P768" s="274"/>
      <c r="Q768" s="274"/>
    </row>
    <row r="769" spans="1:17" ht="13.5">
      <c r="A769" s="24"/>
      <c r="B769" s="283" t="s">
        <v>328</v>
      </c>
      <c r="C769" s="293"/>
      <c r="D769" s="384"/>
      <c r="E769" s="95"/>
      <c r="F769" s="384"/>
      <c r="G769" s="94"/>
      <c r="H769" s="388">
        <f>IF(F769=0,D769*G769,D769*F769*G769)</f>
        <v>0</v>
      </c>
      <c r="I769" s="394"/>
      <c r="J769" s="354"/>
      <c r="K769" s="587"/>
      <c r="L769" s="225"/>
      <c r="M769" s="274"/>
      <c r="N769" s="274"/>
      <c r="O769" s="274"/>
      <c r="P769" s="274"/>
      <c r="Q769" s="274"/>
    </row>
    <row r="770" spans="1:17" ht="13.5">
      <c r="A770" s="24"/>
      <c r="B770" s="279" t="s">
        <v>329</v>
      </c>
      <c r="C770" s="279" t="s">
        <v>330</v>
      </c>
      <c r="D770" s="384"/>
      <c r="E770" s="95"/>
      <c r="F770" s="384"/>
      <c r="G770" s="94"/>
      <c r="H770" s="388">
        <f>IF(F770=0,D770*G770,D770*F770*G770)</f>
        <v>0</v>
      </c>
      <c r="I770" s="391"/>
      <c r="J770" s="493"/>
      <c r="K770" s="574"/>
      <c r="L770" s="575"/>
      <c r="M770" s="274"/>
      <c r="N770" s="274"/>
      <c r="O770" s="274"/>
      <c r="P770" s="274"/>
      <c r="Q770" s="274"/>
    </row>
    <row r="771" spans="1:17" ht="13.5">
      <c r="A771" s="24"/>
      <c r="B771" s="473"/>
      <c r="C771" s="291" t="s">
        <v>331</v>
      </c>
      <c r="D771" s="385"/>
      <c r="E771" s="140"/>
      <c r="F771" s="385"/>
      <c r="G771" s="101"/>
      <c r="H771" s="389">
        <f>IF(F771=0,D771*G771,D771*F771*G771)</f>
        <v>0</v>
      </c>
      <c r="I771" s="393">
        <f>SUM(H769:H771)</f>
        <v>0</v>
      </c>
      <c r="J771" s="354"/>
      <c r="K771" s="574"/>
      <c r="L771" s="575"/>
      <c r="M771" s="274"/>
      <c r="N771" s="274"/>
      <c r="O771" s="274"/>
      <c r="P771" s="274"/>
      <c r="Q771" s="274"/>
    </row>
    <row r="772" spans="1:17" ht="13.5">
      <c r="A772" s="24"/>
      <c r="B772" s="279" t="s">
        <v>39</v>
      </c>
      <c r="C772" s="279" t="s">
        <v>132</v>
      </c>
      <c r="D772" s="384"/>
      <c r="E772" s="95"/>
      <c r="F772" s="384"/>
      <c r="G772" s="94"/>
      <c r="H772" s="388">
        <f>IF(F772=0,D772*G772,D772*F772*G772)</f>
        <v>0</v>
      </c>
      <c r="I772" s="391"/>
      <c r="J772" s="493"/>
      <c r="K772" s="587"/>
      <c r="L772" s="225"/>
      <c r="M772" s="274"/>
      <c r="N772" s="274"/>
      <c r="O772" s="274"/>
      <c r="P772" s="274"/>
      <c r="Q772" s="274"/>
    </row>
    <row r="773" spans="1:17" ht="13.5">
      <c r="A773" s="24"/>
      <c r="B773" s="473"/>
      <c r="C773" s="291" t="s">
        <v>332</v>
      </c>
      <c r="D773" s="385"/>
      <c r="E773" s="140"/>
      <c r="F773" s="385"/>
      <c r="G773" s="101"/>
      <c r="H773" s="389">
        <f>IF(F773=0,D773*G773,D773*F773*G773)</f>
        <v>0</v>
      </c>
      <c r="I773" s="393">
        <f>SUM(H772:H773)</f>
        <v>0</v>
      </c>
      <c r="J773" s="354"/>
      <c r="K773" s="587"/>
      <c r="L773" s="225"/>
      <c r="M773" s="274"/>
      <c r="N773" s="274"/>
      <c r="O773" s="274"/>
      <c r="P773" s="274"/>
      <c r="Q773" s="274"/>
    </row>
    <row r="774" spans="1:17" ht="13.5">
      <c r="A774" s="24"/>
      <c r="B774" s="279" t="s">
        <v>46</v>
      </c>
      <c r="C774" s="279"/>
      <c r="D774" s="384"/>
      <c r="E774" s="95"/>
      <c r="F774" s="384"/>
      <c r="G774" s="94"/>
      <c r="H774" s="388"/>
      <c r="I774" s="391"/>
      <c r="J774" s="493"/>
      <c r="K774" s="574"/>
      <c r="L774" s="575"/>
      <c r="M774" s="274"/>
      <c r="N774" s="274"/>
      <c r="O774" s="274"/>
      <c r="P774" s="274"/>
      <c r="Q774" s="274"/>
    </row>
    <row r="775" spans="1:17" ht="13.5">
      <c r="A775" s="24"/>
      <c r="B775" s="279" t="s">
        <v>397</v>
      </c>
      <c r="C775" s="279"/>
      <c r="D775" s="384"/>
      <c r="E775" s="95"/>
      <c r="F775" s="384"/>
      <c r="G775" s="94"/>
      <c r="H775" s="388">
        <f aca="true" t="shared" si="19" ref="H775:H781">IF(F775=0,D775*G775,D775*F775*G775)</f>
        <v>0</v>
      </c>
      <c r="I775" s="464"/>
      <c r="J775" s="498"/>
      <c r="K775" s="574"/>
      <c r="L775" s="575"/>
      <c r="M775" s="274"/>
      <c r="N775" s="274"/>
      <c r="O775" s="274"/>
      <c r="P775" s="274"/>
      <c r="Q775" s="274"/>
    </row>
    <row r="776" spans="1:17" ht="13.5">
      <c r="A776" s="24"/>
      <c r="B776" s="279" t="s">
        <v>333</v>
      </c>
      <c r="C776" s="279"/>
      <c r="D776" s="384"/>
      <c r="E776" s="95"/>
      <c r="F776" s="384"/>
      <c r="G776" s="157"/>
      <c r="H776" s="388">
        <f t="shared" si="19"/>
        <v>0</v>
      </c>
      <c r="I776" s="391"/>
      <c r="J776" s="493"/>
      <c r="K776" s="574"/>
      <c r="L776" s="575"/>
      <c r="M776" s="274"/>
      <c r="N776" s="274"/>
      <c r="O776" s="274"/>
      <c r="P776" s="274"/>
      <c r="Q776" s="274"/>
    </row>
    <row r="777" spans="1:17" ht="13.5">
      <c r="A777" s="24"/>
      <c r="B777" s="291" t="s">
        <v>334</v>
      </c>
      <c r="C777" s="291"/>
      <c r="D777" s="385"/>
      <c r="E777" s="140"/>
      <c r="F777" s="385"/>
      <c r="G777" s="101"/>
      <c r="H777" s="389">
        <f t="shared" si="19"/>
        <v>0</v>
      </c>
      <c r="I777" s="393">
        <f>SUM(H775:H777)</f>
        <v>0</v>
      </c>
      <c r="J777" s="354"/>
      <c r="K777" s="574"/>
      <c r="L777" s="575"/>
      <c r="M777" s="274"/>
      <c r="N777" s="274"/>
      <c r="O777" s="274"/>
      <c r="P777" s="274"/>
      <c r="Q777" s="274"/>
    </row>
    <row r="778" spans="1:17" ht="13.5">
      <c r="A778" s="24"/>
      <c r="B778" s="279" t="s">
        <v>297</v>
      </c>
      <c r="C778" s="279"/>
      <c r="D778" s="384"/>
      <c r="E778" s="95"/>
      <c r="F778" s="384"/>
      <c r="G778" s="94"/>
      <c r="H778" s="388">
        <f t="shared" si="19"/>
        <v>0</v>
      </c>
      <c r="I778" s="391"/>
      <c r="J778" s="493"/>
      <c r="K778" s="574"/>
      <c r="L778" s="575"/>
      <c r="M778" s="274"/>
      <c r="N778" s="274"/>
      <c r="O778" s="274"/>
      <c r="P778" s="274"/>
      <c r="Q778" s="274"/>
    </row>
    <row r="779" spans="1:17" ht="13.5">
      <c r="A779" s="24"/>
      <c r="B779" s="291"/>
      <c r="C779" s="469"/>
      <c r="D779" s="385"/>
      <c r="E779" s="140"/>
      <c r="F779" s="385"/>
      <c r="G779" s="101"/>
      <c r="H779" s="389">
        <f t="shared" si="19"/>
        <v>0</v>
      </c>
      <c r="I779" s="393">
        <f>SUM(H778:H779)</f>
        <v>0</v>
      </c>
      <c r="J779" s="354"/>
      <c r="K779" s="574"/>
      <c r="L779" s="575"/>
      <c r="M779" s="274"/>
      <c r="N779" s="274"/>
      <c r="O779" s="274"/>
      <c r="P779" s="274"/>
      <c r="Q779" s="274"/>
    </row>
    <row r="780" spans="1:17" ht="13.5">
      <c r="A780" s="24"/>
      <c r="B780" s="279" t="s">
        <v>129</v>
      </c>
      <c r="C780" s="279"/>
      <c r="D780" s="384"/>
      <c r="E780" s="95"/>
      <c r="F780" s="384"/>
      <c r="G780" s="94"/>
      <c r="H780" s="388">
        <f t="shared" si="19"/>
        <v>0</v>
      </c>
      <c r="I780" s="391"/>
      <c r="J780" s="493"/>
      <c r="K780" s="574"/>
      <c r="L780" s="225"/>
      <c r="M780" s="274"/>
      <c r="N780" s="274"/>
      <c r="O780" s="274"/>
      <c r="P780" s="274"/>
      <c r="Q780" s="274"/>
    </row>
    <row r="781" spans="1:17" ht="14.25" thickBot="1">
      <c r="A781" s="219"/>
      <c r="B781" s="280"/>
      <c r="C781" s="280"/>
      <c r="D781" s="401"/>
      <c r="E781" s="139"/>
      <c r="F781" s="401"/>
      <c r="G781" s="98"/>
      <c r="H781" s="390">
        <f t="shared" si="19"/>
        <v>0</v>
      </c>
      <c r="I781" s="395">
        <f>SUM(H780:H781)</f>
        <v>0</v>
      </c>
      <c r="J781" s="354"/>
      <c r="K781" s="574"/>
      <c r="L781" s="225"/>
      <c r="M781" s="274"/>
      <c r="N781" s="274"/>
      <c r="O781" s="274"/>
      <c r="P781" s="274"/>
      <c r="Q781" s="274"/>
    </row>
    <row r="782" spans="1:17" ht="15.75" customHeight="1" thickBot="1">
      <c r="A782" s="219"/>
      <c r="B782" s="320" t="s">
        <v>325</v>
      </c>
      <c r="C782" s="281"/>
      <c r="D782" s="154"/>
      <c r="E782" s="154"/>
      <c r="F782" s="154"/>
      <c r="G782" s="108"/>
      <c r="H782" s="361"/>
      <c r="I782" s="511">
        <f>K782</f>
        <v>0</v>
      </c>
      <c r="J782" s="517"/>
      <c r="K782" s="582">
        <f>SUM(I758:I781)</f>
        <v>0</v>
      </c>
      <c r="L782" s="225"/>
      <c r="M782" s="274"/>
      <c r="N782" s="274"/>
      <c r="O782" s="274"/>
      <c r="P782" s="274"/>
      <c r="Q782" s="274"/>
    </row>
    <row r="783" spans="1:17" ht="13.5">
      <c r="A783" s="24"/>
      <c r="B783" s="278"/>
      <c r="C783" s="278"/>
      <c r="D783" s="137"/>
      <c r="E783" s="137"/>
      <c r="F783" s="137"/>
      <c r="G783" s="99"/>
      <c r="H783" s="190"/>
      <c r="I783" s="241"/>
      <c r="J783" s="241"/>
      <c r="K783" s="241"/>
      <c r="L783" s="225"/>
      <c r="M783" s="274"/>
      <c r="N783" s="274"/>
      <c r="O783" s="274"/>
      <c r="P783" s="274"/>
      <c r="Q783" s="274"/>
    </row>
    <row r="784" spans="1:17" ht="15" customHeight="1">
      <c r="A784" s="131" t="s">
        <v>31</v>
      </c>
      <c r="B784" s="323" t="s">
        <v>335</v>
      </c>
      <c r="C784" s="282"/>
      <c r="D784" s="396"/>
      <c r="E784" s="396"/>
      <c r="F784" s="396"/>
      <c r="G784" s="397"/>
      <c r="H784" s="398"/>
      <c r="I784" s="399"/>
      <c r="J784" s="228"/>
      <c r="K784" s="224"/>
      <c r="L784" s="225"/>
      <c r="M784" s="274"/>
      <c r="N784" s="274"/>
      <c r="O784" s="274"/>
      <c r="P784" s="274"/>
      <c r="Q784" s="274"/>
    </row>
    <row r="785" spans="1:17" ht="13.5">
      <c r="A785" s="24"/>
      <c r="B785" s="279" t="s">
        <v>188</v>
      </c>
      <c r="C785" s="279"/>
      <c r="D785" s="384"/>
      <c r="E785" s="95"/>
      <c r="F785" s="384"/>
      <c r="G785" s="94"/>
      <c r="H785" s="388"/>
      <c r="I785" s="464"/>
      <c r="J785" s="498"/>
      <c r="K785" s="241"/>
      <c r="L785" s="225"/>
      <c r="M785" s="274"/>
      <c r="N785" s="274"/>
      <c r="O785" s="274"/>
      <c r="P785" s="274"/>
      <c r="Q785" s="274"/>
    </row>
    <row r="786" spans="1:17" ht="13.5">
      <c r="A786" s="24"/>
      <c r="B786" s="279"/>
      <c r="C786" s="279" t="s">
        <v>339</v>
      </c>
      <c r="D786" s="384"/>
      <c r="E786" s="95"/>
      <c r="F786" s="384"/>
      <c r="G786" s="94"/>
      <c r="H786" s="388">
        <f aca="true" t="shared" si="20" ref="H786:H794">IF(F786=0,D786*G786,D786*F786*G786)</f>
        <v>0</v>
      </c>
      <c r="I786" s="394"/>
      <c r="J786" s="354"/>
      <c r="K786" s="241"/>
      <c r="L786" s="225"/>
      <c r="M786" s="274"/>
      <c r="N786" s="274"/>
      <c r="O786" s="274"/>
      <c r="P786" s="274"/>
      <c r="Q786" s="274"/>
    </row>
    <row r="787" spans="1:17" ht="13.5">
      <c r="A787" s="24"/>
      <c r="B787" s="279"/>
      <c r="C787" s="613" t="s">
        <v>340</v>
      </c>
      <c r="D787" s="384"/>
      <c r="E787" s="95"/>
      <c r="F787" s="384"/>
      <c r="G787" s="94"/>
      <c r="H787" s="388">
        <f t="shared" si="20"/>
        <v>0</v>
      </c>
      <c r="I787" s="468"/>
      <c r="J787" s="362"/>
      <c r="K787" s="241"/>
      <c r="L787" s="225"/>
      <c r="M787" s="274"/>
      <c r="N787" s="274"/>
      <c r="O787" s="274"/>
      <c r="P787" s="274"/>
      <c r="Q787" s="274"/>
    </row>
    <row r="788" spans="1:17" ht="13.5">
      <c r="A788" s="24"/>
      <c r="B788" s="279"/>
      <c r="C788" s="613" t="s">
        <v>591</v>
      </c>
      <c r="D788" s="384"/>
      <c r="E788" s="95"/>
      <c r="F788" s="384"/>
      <c r="G788" s="94"/>
      <c r="H788" s="388">
        <f>IF(F788=0,D788*G788,D788*F788*G788)</f>
        <v>0</v>
      </c>
      <c r="I788" s="468"/>
      <c r="J788" s="362"/>
      <c r="K788" s="241"/>
      <c r="L788" s="225"/>
      <c r="M788" s="274"/>
      <c r="N788" s="274"/>
      <c r="O788" s="274"/>
      <c r="P788" s="274"/>
      <c r="Q788" s="274"/>
    </row>
    <row r="789" spans="1:17" ht="13.5">
      <c r="A789" s="24"/>
      <c r="B789" s="279" t="s">
        <v>592</v>
      </c>
      <c r="C789" s="645"/>
      <c r="D789" s="384"/>
      <c r="E789" s="95"/>
      <c r="F789" s="384"/>
      <c r="G789" s="94"/>
      <c r="H789" s="388">
        <f>IF(F789=0,D789*G789,D789*F789*G789)</f>
        <v>0</v>
      </c>
      <c r="I789" s="468"/>
      <c r="J789" s="362"/>
      <c r="K789" s="241"/>
      <c r="L789" s="225"/>
      <c r="M789" s="274"/>
      <c r="N789" s="274"/>
      <c r="O789" s="274"/>
      <c r="P789" s="274"/>
      <c r="Q789" s="274"/>
    </row>
    <row r="790" spans="1:17" ht="13.5">
      <c r="A790" s="24"/>
      <c r="B790" s="279" t="s">
        <v>536</v>
      </c>
      <c r="C790" s="645"/>
      <c r="D790" s="384"/>
      <c r="E790" s="95"/>
      <c r="F790" s="384"/>
      <c r="G790" s="94"/>
      <c r="H790" s="388">
        <f t="shared" si="20"/>
        <v>0</v>
      </c>
      <c r="I790" s="468"/>
      <c r="J790" s="362"/>
      <c r="K790" s="241"/>
      <c r="L790" s="225"/>
      <c r="M790" s="274"/>
      <c r="N790" s="274"/>
      <c r="O790" s="274"/>
      <c r="P790" s="274"/>
      <c r="Q790" s="274"/>
    </row>
    <row r="791" spans="1:17" ht="13.5">
      <c r="A791" s="24"/>
      <c r="B791" s="279" t="s">
        <v>342</v>
      </c>
      <c r="C791" s="279"/>
      <c r="D791" s="384"/>
      <c r="E791" s="95"/>
      <c r="F791" s="384"/>
      <c r="G791" s="94"/>
      <c r="H791" s="388">
        <f t="shared" si="20"/>
        <v>0</v>
      </c>
      <c r="I791" s="464"/>
      <c r="J791" s="498"/>
      <c r="K791" s="224"/>
      <c r="L791" s="225"/>
      <c r="M791" s="274"/>
      <c r="N791" s="274"/>
      <c r="O791" s="274"/>
      <c r="P791" s="274"/>
      <c r="Q791" s="274"/>
    </row>
    <row r="792" spans="1:17" s="308" customFormat="1" ht="13.5">
      <c r="A792" s="24"/>
      <c r="B792" s="279" t="s">
        <v>341</v>
      </c>
      <c r="C792" s="279"/>
      <c r="D792" s="384"/>
      <c r="E792" s="95"/>
      <c r="F792" s="384"/>
      <c r="G792" s="94"/>
      <c r="H792" s="388">
        <f t="shared" si="20"/>
        <v>0</v>
      </c>
      <c r="I792" s="464"/>
      <c r="J792" s="498"/>
      <c r="K792" s="224"/>
      <c r="L792" s="225"/>
      <c r="M792" s="307"/>
      <c r="N792" s="307"/>
      <c r="O792" s="307"/>
      <c r="P792" s="307"/>
      <c r="Q792" s="307"/>
    </row>
    <row r="793" spans="1:17" ht="13.5">
      <c r="A793" s="24"/>
      <c r="B793" s="279" t="s">
        <v>338</v>
      </c>
      <c r="C793" s="279"/>
      <c r="D793" s="384"/>
      <c r="E793" s="95"/>
      <c r="F793" s="384"/>
      <c r="G793" s="94"/>
      <c r="H793" s="388">
        <f t="shared" si="20"/>
        <v>0</v>
      </c>
      <c r="I793" s="464"/>
      <c r="J793" s="498"/>
      <c r="K793" s="224"/>
      <c r="L793" s="225"/>
      <c r="M793" s="274"/>
      <c r="N793" s="274"/>
      <c r="O793" s="274"/>
      <c r="P793" s="274"/>
      <c r="Q793" s="274"/>
    </row>
    <row r="794" spans="1:17" ht="14.25" thickBot="1">
      <c r="A794" s="219"/>
      <c r="B794" s="280" t="s">
        <v>129</v>
      </c>
      <c r="C794" s="280"/>
      <c r="D794" s="401"/>
      <c r="E794" s="139"/>
      <c r="F794" s="401"/>
      <c r="G794" s="98"/>
      <c r="H794" s="404">
        <f t="shared" si="20"/>
        <v>0</v>
      </c>
      <c r="I794" s="395">
        <f>SUM(H786:H794)</f>
        <v>0</v>
      </c>
      <c r="J794" s="354"/>
      <c r="K794" s="574"/>
      <c r="L794" s="588"/>
      <c r="M794" s="274"/>
      <c r="N794" s="274"/>
      <c r="O794" s="274"/>
      <c r="P794" s="274"/>
      <c r="Q794" s="274"/>
    </row>
    <row r="795" spans="1:17" ht="15.75" customHeight="1" thickBot="1">
      <c r="A795" s="24"/>
      <c r="B795" s="314" t="s">
        <v>336</v>
      </c>
      <c r="C795" s="278"/>
      <c r="D795" s="137"/>
      <c r="E795" s="137"/>
      <c r="F795" s="137"/>
      <c r="G795" s="99"/>
      <c r="H795" s="190"/>
      <c r="I795" s="405">
        <f>K795</f>
        <v>0</v>
      </c>
      <c r="J795" s="362"/>
      <c r="K795" s="241">
        <f>SUM(I785:I794)</f>
        <v>0</v>
      </c>
      <c r="L795" s="225"/>
      <c r="M795" s="274"/>
      <c r="N795" s="274"/>
      <c r="O795" s="274"/>
      <c r="P795" s="274"/>
      <c r="Q795" s="274"/>
    </row>
    <row r="796" spans="1:17" ht="15.75" customHeight="1" thickBot="1">
      <c r="A796" s="221"/>
      <c r="B796" s="338" t="s">
        <v>337</v>
      </c>
      <c r="C796" s="305"/>
      <c r="D796" s="158"/>
      <c r="E796" s="158"/>
      <c r="F796" s="158"/>
      <c r="G796" s="111"/>
      <c r="H796" s="364"/>
      <c r="I796" s="505">
        <f>K796</f>
        <v>0</v>
      </c>
      <c r="J796" s="515"/>
      <c r="K796" s="586">
        <f>SUM(K732:K795)</f>
        <v>0</v>
      </c>
      <c r="L796" s="225"/>
      <c r="M796" s="274"/>
      <c r="N796" s="274"/>
      <c r="O796" s="274"/>
      <c r="P796" s="274"/>
      <c r="Q796" s="274"/>
    </row>
    <row r="797" spans="1:17" ht="15" customHeight="1">
      <c r="A797" s="24"/>
      <c r="B797" s="282"/>
      <c r="C797" s="296"/>
      <c r="D797" s="97"/>
      <c r="E797" s="97"/>
      <c r="F797" s="97"/>
      <c r="G797" s="102"/>
      <c r="H797" s="365"/>
      <c r="I797" s="366"/>
      <c r="J797" s="359"/>
      <c r="K797" s="589"/>
      <c r="L797" s="225"/>
      <c r="M797" s="274"/>
      <c r="N797" s="274"/>
      <c r="O797" s="274"/>
      <c r="P797" s="274"/>
      <c r="Q797" s="274"/>
    </row>
    <row r="798" spans="1:17" ht="15.75" customHeight="1">
      <c r="A798" s="24"/>
      <c r="B798" s="233" t="s">
        <v>511</v>
      </c>
      <c r="C798" s="309"/>
      <c r="D798" s="159"/>
      <c r="E798" s="159"/>
      <c r="F798" s="160"/>
      <c r="G798" s="161"/>
      <c r="H798" s="367"/>
      <c r="I798" s="368">
        <f>I143</f>
        <v>0</v>
      </c>
      <c r="J798" s="491"/>
      <c r="K798" s="491"/>
      <c r="L798" s="225"/>
      <c r="M798" s="274"/>
      <c r="N798" s="274"/>
      <c r="O798" s="274"/>
      <c r="P798" s="274"/>
      <c r="Q798" s="274"/>
    </row>
    <row r="799" spans="2:17" ht="15.75" customHeight="1">
      <c r="B799" s="242" t="s">
        <v>343</v>
      </c>
      <c r="C799" s="310"/>
      <c r="D799" s="162"/>
      <c r="E799" s="162"/>
      <c r="F799" s="162"/>
      <c r="G799" s="112"/>
      <c r="H799" s="369"/>
      <c r="I799" s="368">
        <f>I612+I730+I796</f>
        <v>0</v>
      </c>
      <c r="J799" s="491"/>
      <c r="K799" s="491"/>
      <c r="L799" s="225"/>
      <c r="M799" s="274"/>
      <c r="N799" s="274"/>
      <c r="O799" s="274"/>
      <c r="P799" s="274"/>
      <c r="Q799" s="274"/>
    </row>
    <row r="800" spans="2:17" ht="15.75" customHeight="1">
      <c r="B800" s="246" t="s">
        <v>79</v>
      </c>
      <c r="C800" s="311"/>
      <c r="D800" s="312"/>
      <c r="E800" s="163"/>
      <c r="F800" s="163"/>
      <c r="G800" s="272">
        <v>0.05</v>
      </c>
      <c r="H800" s="370"/>
      <c r="I800" s="371">
        <f>(I$798+I$799)*G800</f>
        <v>0</v>
      </c>
      <c r="J800" s="229"/>
      <c r="K800" s="491"/>
      <c r="L800" s="225"/>
      <c r="M800" s="274"/>
      <c r="N800" s="274"/>
      <c r="O800" s="274"/>
      <c r="P800" s="274"/>
      <c r="Q800" s="274"/>
    </row>
    <row r="801" spans="2:17" ht="15.75" customHeight="1" thickBot="1">
      <c r="B801" s="252" t="s">
        <v>63</v>
      </c>
      <c r="C801" s="615"/>
      <c r="D801" s="615"/>
      <c r="E801" s="616"/>
      <c r="F801" s="617"/>
      <c r="G801" s="618">
        <v>0.1</v>
      </c>
      <c r="H801" s="619"/>
      <c r="I801" s="620">
        <f>($I$798+$I$799)*G801</f>
        <v>0</v>
      </c>
      <c r="J801" s="229"/>
      <c r="K801" s="229"/>
      <c r="L801" s="225"/>
      <c r="M801" s="274"/>
      <c r="N801" s="274"/>
      <c r="O801" s="274"/>
      <c r="P801" s="274"/>
      <c r="Q801" s="274"/>
    </row>
    <row r="802" spans="2:17" ht="15.75" customHeight="1" thickBot="1">
      <c r="B802" s="258" t="s">
        <v>61</v>
      </c>
      <c r="C802" s="614"/>
      <c r="D802" s="156"/>
      <c r="E802" s="156"/>
      <c r="F802" s="156"/>
      <c r="G802" s="110"/>
      <c r="H802" s="357"/>
      <c r="I802" s="621">
        <f>SUM(I798:I801)</f>
        <v>0</v>
      </c>
      <c r="J802" s="229"/>
      <c r="K802" s="229"/>
      <c r="L802" s="225"/>
      <c r="M802" s="274"/>
      <c r="N802" s="274"/>
      <c r="O802" s="274"/>
      <c r="P802" s="274"/>
      <c r="Q802" s="274"/>
    </row>
    <row r="803" spans="1:17" ht="13.5">
      <c r="A803" s="24"/>
      <c r="B803" s="278"/>
      <c r="C803" s="278"/>
      <c r="D803" s="164"/>
      <c r="E803" s="137"/>
      <c r="F803" s="164"/>
      <c r="G803" s="99"/>
      <c r="H803" s="190"/>
      <c r="I803" s="372"/>
      <c r="J803" s="359"/>
      <c r="K803" s="107"/>
      <c r="L803" s="4"/>
      <c r="M803" s="274"/>
      <c r="N803" s="274"/>
      <c r="O803" s="274"/>
      <c r="P803" s="274"/>
      <c r="Q803" s="274"/>
    </row>
    <row r="804" spans="1:17" ht="13.5">
      <c r="A804" s="24"/>
      <c r="B804" s="278"/>
      <c r="C804" s="278"/>
      <c r="D804" s="164"/>
      <c r="E804" s="137"/>
      <c r="F804" s="164"/>
      <c r="G804" s="99"/>
      <c r="H804" s="190"/>
      <c r="I804" s="372"/>
      <c r="J804" s="372"/>
      <c r="K804" s="107"/>
      <c r="L804" s="4"/>
      <c r="M804" s="274"/>
      <c r="N804" s="274"/>
      <c r="O804" s="274"/>
      <c r="P804" s="274"/>
      <c r="Q804" s="274"/>
    </row>
  </sheetData>
  <sheetProtection formatCells="0"/>
  <printOptions/>
  <pageMargins left="0.3937007874015748" right="0" top="0.5905511811023623" bottom="0.5905511811023623" header="0.5118110236220472" footer="0.5118110236220472"/>
  <pageSetup horizontalDpi="600" verticalDpi="600" orientation="portrait" paperSize="9" scale="88" r:id="rId3"/>
  <headerFooter alignWithMargins="0">
    <oddHeader>&amp;R&amp;"Arial Narrow,Lihavoitu"&amp;9&amp;P/&amp;N&amp;"Arial,Normaali"
</oddHeader>
  </headerFooter>
  <legacyDrawing r:id="rId2"/>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A25">
      <selection activeCell="D6" sqref="D6"/>
    </sheetView>
  </sheetViews>
  <sheetFormatPr defaultColWidth="9.140625" defaultRowHeight="12.75"/>
  <cols>
    <col min="1" max="1" width="4.8515625" style="0" customWidth="1"/>
    <col min="2" max="2" width="4.7109375" style="223" customWidth="1"/>
    <col min="3" max="3" width="12.28125" style="0" customWidth="1"/>
    <col min="5" max="5" width="13.7109375" style="0" customWidth="1"/>
    <col min="9" max="9" width="10.28125" style="30" customWidth="1"/>
  </cols>
  <sheetData>
    <row r="1" spans="2:9" s="639" customFormat="1" ht="12.75">
      <c r="B1" s="223"/>
      <c r="I1" s="640"/>
    </row>
    <row r="2" spans="2:9" s="639" customFormat="1" ht="12.75">
      <c r="B2" s="223"/>
      <c r="I2" s="640"/>
    </row>
    <row r="3" spans="2:16" s="639" customFormat="1" ht="15" customHeight="1">
      <c r="B3" s="641" t="s">
        <v>47</v>
      </c>
      <c r="C3" s="113"/>
      <c r="D3" s="137"/>
      <c r="E3" s="137"/>
      <c r="F3" s="137"/>
      <c r="G3" s="96"/>
      <c r="H3" s="642"/>
      <c r="I3" s="640"/>
      <c r="J3" s="96"/>
      <c r="K3" s="642"/>
      <c r="L3" s="643"/>
      <c r="M3" s="643"/>
      <c r="N3" s="643"/>
      <c r="O3" s="643"/>
      <c r="P3" s="643"/>
    </row>
    <row r="4" spans="2:16" s="639" customFormat="1" ht="15" customHeight="1">
      <c r="B4" s="644"/>
      <c r="C4" s="113"/>
      <c r="D4" s="137"/>
      <c r="E4" s="137"/>
      <c r="F4" s="137"/>
      <c r="G4" s="96"/>
      <c r="H4" s="642"/>
      <c r="I4" s="640"/>
      <c r="J4" s="96"/>
      <c r="K4" s="642"/>
      <c r="L4" s="643"/>
      <c r="M4" s="643"/>
      <c r="N4" s="643"/>
      <c r="O4" s="643"/>
      <c r="P4" s="643"/>
    </row>
    <row r="5" spans="2:16" s="639" customFormat="1" ht="15" customHeight="1">
      <c r="B5" s="644" t="s">
        <v>48</v>
      </c>
      <c r="C5" s="113"/>
      <c r="D5" s="645">
        <f>DetailedBudget!C2</f>
        <v>0</v>
      </c>
      <c r="E5" s="137"/>
      <c r="F5" s="114" t="s">
        <v>49</v>
      </c>
      <c r="G5" s="96"/>
      <c r="H5" s="646"/>
      <c r="I5" s="640"/>
      <c r="J5" s="96"/>
      <c r="K5" s="642"/>
      <c r="L5" s="643"/>
      <c r="M5" s="643"/>
      <c r="N5" s="643"/>
      <c r="O5" s="643"/>
      <c r="P5" s="643"/>
    </row>
    <row r="6" spans="2:16" s="639" customFormat="1" ht="15" customHeight="1">
      <c r="B6" s="644" t="s">
        <v>412</v>
      </c>
      <c r="C6" s="113"/>
      <c r="D6" s="645">
        <f>DetailedBudget!C3</f>
        <v>0</v>
      </c>
      <c r="E6" s="137"/>
      <c r="F6" s="882" t="s">
        <v>50</v>
      </c>
      <c r="G6" s="882"/>
      <c r="H6" s="647"/>
      <c r="I6" s="640"/>
      <c r="J6" s="96"/>
      <c r="K6" s="642"/>
      <c r="L6" s="643"/>
      <c r="M6" s="643"/>
      <c r="N6" s="643"/>
      <c r="O6" s="643"/>
      <c r="P6" s="643"/>
    </row>
    <row r="7" spans="2:16" s="639" customFormat="1" ht="12.75">
      <c r="B7" s="648"/>
      <c r="C7" s="649"/>
      <c r="D7" s="649"/>
      <c r="E7" s="137"/>
      <c r="F7" s="137"/>
      <c r="G7" s="137"/>
      <c r="H7" s="96"/>
      <c r="I7" s="650"/>
      <c r="J7" s="96"/>
      <c r="K7" s="642"/>
      <c r="L7" s="643"/>
      <c r="M7" s="643"/>
      <c r="N7" s="643"/>
      <c r="O7" s="643"/>
      <c r="P7" s="643"/>
    </row>
    <row r="8" spans="2:16" s="639" customFormat="1" ht="12.75">
      <c r="B8" s="651" t="s">
        <v>64</v>
      </c>
      <c r="C8" s="652"/>
      <c r="D8" s="538"/>
      <c r="E8" s="537" t="s">
        <v>67</v>
      </c>
      <c r="F8" s="653" t="s">
        <v>68</v>
      </c>
      <c r="G8" s="97"/>
      <c r="H8" s="100"/>
      <c r="I8" s="650"/>
      <c r="J8" s="96"/>
      <c r="K8" s="642"/>
      <c r="L8" s="643"/>
      <c r="M8" s="643"/>
      <c r="N8" s="643"/>
      <c r="O8" s="643"/>
      <c r="P8" s="643"/>
    </row>
    <row r="9" spans="2:16" s="639" customFormat="1" ht="12.75">
      <c r="B9" s="651" t="s">
        <v>65</v>
      </c>
      <c r="C9" s="652"/>
      <c r="D9" s="538"/>
      <c r="E9" s="537" t="s">
        <v>67</v>
      </c>
      <c r="F9" s="653" t="s">
        <v>69</v>
      </c>
      <c r="G9" s="97"/>
      <c r="H9" s="100"/>
      <c r="I9" s="650"/>
      <c r="J9" s="96"/>
      <c r="K9" s="642"/>
      <c r="L9" s="643"/>
      <c r="M9" s="643"/>
      <c r="N9" s="643"/>
      <c r="O9" s="643"/>
      <c r="P9" s="643"/>
    </row>
    <row r="10" spans="2:16" s="639" customFormat="1" ht="12.75">
      <c r="B10" s="651" t="s">
        <v>66</v>
      </c>
      <c r="C10" s="652"/>
      <c r="D10" s="538"/>
      <c r="E10" s="537" t="s">
        <v>67</v>
      </c>
      <c r="F10" s="653" t="s">
        <v>70</v>
      </c>
      <c r="G10" s="97"/>
      <c r="H10" s="100"/>
      <c r="I10" s="650"/>
      <c r="J10" s="96"/>
      <c r="K10" s="642"/>
      <c r="L10" s="643"/>
      <c r="M10" s="643"/>
      <c r="N10" s="643"/>
      <c r="O10" s="643"/>
      <c r="P10" s="643"/>
    </row>
    <row r="11" spans="2:16" ht="13.5" customHeight="1">
      <c r="B11" s="226"/>
      <c r="C11" s="127"/>
      <c r="D11" s="127"/>
      <c r="E11" s="228"/>
      <c r="F11" s="228"/>
      <c r="G11" s="228"/>
      <c r="H11" s="229"/>
      <c r="I11" s="227"/>
      <c r="J11" s="11"/>
      <c r="K11" s="1"/>
      <c r="L11" s="5"/>
      <c r="M11" s="5"/>
      <c r="N11" s="5"/>
      <c r="O11" s="5"/>
      <c r="P11" s="5"/>
    </row>
    <row r="12" spans="2:16" ht="15" customHeight="1">
      <c r="B12" s="131" t="str">
        <f>DetailedBudget!A6</f>
        <v>01</v>
      </c>
      <c r="C12" s="123" t="s">
        <v>51</v>
      </c>
      <c r="D12" s="116"/>
      <c r="E12" s="230"/>
      <c r="F12" s="230"/>
      <c r="G12" s="231"/>
      <c r="H12" s="229">
        <f>DetailedBudget!K12</f>
        <v>0</v>
      </c>
      <c r="I12" s="232" t="e">
        <f>+H12/$H$42</f>
        <v>#DIV/0!</v>
      </c>
      <c r="J12" s="11"/>
      <c r="K12" s="1"/>
      <c r="L12" s="5"/>
      <c r="M12" s="5"/>
      <c r="N12" s="5"/>
      <c r="O12" s="5"/>
      <c r="P12" s="5"/>
    </row>
    <row r="13" spans="2:16" ht="15" customHeight="1">
      <c r="B13" s="131" t="str">
        <f>DetailedBudget!A14</f>
        <v>02</v>
      </c>
      <c r="C13" s="127" t="s">
        <v>509</v>
      </c>
      <c r="D13" s="116"/>
      <c r="E13" s="230"/>
      <c r="F13" s="230"/>
      <c r="G13" s="231"/>
      <c r="H13" s="229">
        <f>DetailedBudget!K94</f>
        <v>0</v>
      </c>
      <c r="I13" s="232" t="e">
        <f>+H13/$H$42</f>
        <v>#DIV/0!</v>
      </c>
      <c r="J13" s="11"/>
      <c r="K13" s="1"/>
      <c r="L13" s="5"/>
      <c r="M13" s="5"/>
      <c r="N13" s="5"/>
      <c r="O13" s="5"/>
      <c r="P13" s="5"/>
    </row>
    <row r="14" spans="2:16" ht="15" customHeight="1">
      <c r="B14" s="131" t="str">
        <f>DetailedBudget!A96</f>
        <v>03</v>
      </c>
      <c r="C14" s="127" t="s">
        <v>480</v>
      </c>
      <c r="D14" s="116"/>
      <c r="E14" s="230"/>
      <c r="F14" s="230"/>
      <c r="G14" s="231"/>
      <c r="H14" s="229">
        <f>DetailedBudget!K105</f>
        <v>0</v>
      </c>
      <c r="I14" s="232" t="e">
        <f>+H14/$H$42</f>
        <v>#DIV/0!</v>
      </c>
      <c r="J14" s="11"/>
      <c r="K14" s="1"/>
      <c r="L14" s="5"/>
      <c r="M14" s="5"/>
      <c r="N14" s="5"/>
      <c r="O14" s="5"/>
      <c r="P14" s="5"/>
    </row>
    <row r="15" spans="2:16" ht="15" customHeight="1">
      <c r="B15" s="131" t="str">
        <f>DetailedBudget!A107</f>
        <v>04</v>
      </c>
      <c r="C15" s="123" t="s">
        <v>130</v>
      </c>
      <c r="D15" s="116"/>
      <c r="E15" s="230"/>
      <c r="F15" s="230"/>
      <c r="G15" s="231"/>
      <c r="H15" s="229">
        <f>DetailedBudget!K142</f>
        <v>0</v>
      </c>
      <c r="I15" s="232" t="e">
        <f>+H15/$H$42</f>
        <v>#DIV/0!</v>
      </c>
      <c r="J15" s="27"/>
      <c r="K15" s="1"/>
      <c r="L15" s="5"/>
      <c r="M15" s="5"/>
      <c r="N15" s="5"/>
      <c r="O15" s="5"/>
      <c r="P15" s="5"/>
    </row>
    <row r="16" spans="2:16" ht="15" customHeight="1">
      <c r="B16" s="131"/>
      <c r="C16" s="233" t="s">
        <v>510</v>
      </c>
      <c r="D16" s="234"/>
      <c r="E16" s="235"/>
      <c r="F16" s="235"/>
      <c r="G16" s="236"/>
      <c r="H16" s="237">
        <f>SUM(H12:H15)</f>
        <v>0</v>
      </c>
      <c r="I16" s="32"/>
      <c r="J16" s="11"/>
      <c r="K16" s="1"/>
      <c r="L16" s="5"/>
      <c r="M16" s="5"/>
      <c r="N16" s="5"/>
      <c r="O16" s="5"/>
      <c r="P16" s="5"/>
    </row>
    <row r="17" spans="2:16" ht="15" customHeight="1">
      <c r="B17" s="131" t="str">
        <f>DetailedBudget!A145</f>
        <v>05</v>
      </c>
      <c r="C17" s="127" t="s">
        <v>52</v>
      </c>
      <c r="D17" s="116"/>
      <c r="E17" s="230"/>
      <c r="F17" s="230"/>
      <c r="G17" s="231"/>
      <c r="H17" s="229">
        <f>DetailedBudget!K361</f>
        <v>0</v>
      </c>
      <c r="I17" s="232" t="e">
        <f aca="true" t="shared" si="0" ref="I17:I26">+H17/$H$42</f>
        <v>#DIV/0!</v>
      </c>
      <c r="J17" s="31"/>
      <c r="K17" s="4"/>
      <c r="L17" s="5"/>
      <c r="M17" s="5"/>
      <c r="N17" s="5"/>
      <c r="O17" s="5"/>
      <c r="P17" s="5"/>
    </row>
    <row r="18" spans="2:16" ht="15" customHeight="1">
      <c r="B18" s="131" t="str">
        <f>DetailedBudget!A363</f>
        <v>06</v>
      </c>
      <c r="C18" s="238" t="s">
        <v>53</v>
      </c>
      <c r="D18" s="127"/>
      <c r="E18" s="228"/>
      <c r="F18" s="228"/>
      <c r="G18" s="228"/>
      <c r="H18" s="229">
        <f>DetailedBudget!K402</f>
        <v>0</v>
      </c>
      <c r="I18" s="232" t="e">
        <f t="shared" si="0"/>
        <v>#DIV/0!</v>
      </c>
      <c r="J18" s="13"/>
      <c r="K18" s="12"/>
      <c r="L18" s="5"/>
      <c r="M18" s="5"/>
      <c r="N18" s="5"/>
      <c r="O18" s="5"/>
      <c r="P18" s="5"/>
    </row>
    <row r="19" spans="2:16" ht="15" customHeight="1">
      <c r="B19" s="131" t="str">
        <f>DetailedBudget!A404</f>
        <v>07</v>
      </c>
      <c r="C19" s="127" t="s">
        <v>480</v>
      </c>
      <c r="D19" s="127"/>
      <c r="E19" s="228"/>
      <c r="F19" s="228"/>
      <c r="G19" s="228"/>
      <c r="H19" s="229">
        <f>DetailedBudget!K434</f>
        <v>0</v>
      </c>
      <c r="I19" s="232" t="e">
        <f t="shared" si="0"/>
        <v>#DIV/0!</v>
      </c>
      <c r="J19" s="3"/>
      <c r="K19" s="4"/>
      <c r="L19" s="5"/>
      <c r="M19" s="5"/>
      <c r="N19" s="5"/>
      <c r="O19" s="5"/>
      <c r="P19" s="5"/>
    </row>
    <row r="20" spans="2:16" ht="15" customHeight="1">
      <c r="B20" s="131" t="str">
        <f>DetailedBudget!A436</f>
        <v>08</v>
      </c>
      <c r="C20" s="127" t="s">
        <v>54</v>
      </c>
      <c r="D20" s="127"/>
      <c r="E20" s="228"/>
      <c r="F20" s="228"/>
      <c r="G20" s="228"/>
      <c r="H20" s="229">
        <f>DetailedBudget!K455</f>
        <v>0</v>
      </c>
      <c r="I20" s="232" t="e">
        <f t="shared" si="0"/>
        <v>#DIV/0!</v>
      </c>
      <c r="J20" s="13"/>
      <c r="K20" s="12"/>
      <c r="L20" s="5"/>
      <c r="M20" s="5"/>
      <c r="N20" s="5"/>
      <c r="O20" s="5"/>
      <c r="P20" s="5"/>
    </row>
    <row r="21" spans="2:16" ht="15" customHeight="1">
      <c r="B21" s="131" t="str">
        <f>DetailedBudget!A457</f>
        <v>09</v>
      </c>
      <c r="C21" s="127" t="s">
        <v>55</v>
      </c>
      <c r="D21" s="127"/>
      <c r="E21" s="228"/>
      <c r="F21" s="228"/>
      <c r="G21" s="228"/>
      <c r="H21" s="229">
        <f>DetailedBudget!K470</f>
        <v>0</v>
      </c>
      <c r="I21" s="232" t="e">
        <f t="shared" si="0"/>
        <v>#DIV/0!</v>
      </c>
      <c r="J21" s="13"/>
      <c r="K21" s="12"/>
      <c r="L21" s="5"/>
      <c r="M21" s="5"/>
      <c r="N21" s="5"/>
      <c r="O21" s="5"/>
      <c r="P21" s="5"/>
    </row>
    <row r="22" spans="2:16" ht="15" customHeight="1">
      <c r="B22" s="131" t="str">
        <f>DetailedBudget!A472</f>
        <v>10</v>
      </c>
      <c r="C22" s="127" t="s">
        <v>56</v>
      </c>
      <c r="D22" s="127"/>
      <c r="E22" s="228"/>
      <c r="F22" s="228"/>
      <c r="G22" s="228"/>
      <c r="H22" s="229">
        <f>DetailedBudget!K481</f>
        <v>0</v>
      </c>
      <c r="I22" s="232" t="e">
        <f t="shared" si="0"/>
        <v>#DIV/0!</v>
      </c>
      <c r="J22" s="13"/>
      <c r="K22" s="12"/>
      <c r="L22" s="5"/>
      <c r="M22" s="5"/>
      <c r="N22" s="5"/>
      <c r="O22" s="5"/>
      <c r="P22" s="5"/>
    </row>
    <row r="23" spans="2:16" ht="15" customHeight="1">
      <c r="B23" s="131" t="str">
        <f>DetailedBudget!A483</f>
        <v>11</v>
      </c>
      <c r="C23" s="127" t="s">
        <v>196</v>
      </c>
      <c r="D23" s="127"/>
      <c r="E23" s="228"/>
      <c r="F23" s="228"/>
      <c r="G23" s="228"/>
      <c r="H23" s="229">
        <f>DetailedBudget!K514</f>
        <v>0</v>
      </c>
      <c r="I23" s="232" t="e">
        <f t="shared" si="0"/>
        <v>#DIV/0!</v>
      </c>
      <c r="J23" s="13"/>
      <c r="K23" s="12"/>
      <c r="L23" s="5"/>
      <c r="M23" s="5"/>
      <c r="N23" s="5"/>
      <c r="O23" s="5"/>
      <c r="P23" s="5"/>
    </row>
    <row r="24" spans="2:16" ht="15" customHeight="1">
      <c r="B24" s="131" t="str">
        <f>DetailedBudget!A516</f>
        <v>12</v>
      </c>
      <c r="C24" s="127" t="s">
        <v>210</v>
      </c>
      <c r="D24" s="127"/>
      <c r="E24" s="228"/>
      <c r="F24" s="228"/>
      <c r="G24" s="228"/>
      <c r="H24" s="229">
        <f>DetailedBudget!K581</f>
        <v>0</v>
      </c>
      <c r="I24" s="232" t="e">
        <f t="shared" si="0"/>
        <v>#DIV/0!</v>
      </c>
      <c r="J24" s="13"/>
      <c r="K24" s="12"/>
      <c r="L24" s="5"/>
      <c r="M24" s="5"/>
      <c r="N24" s="5"/>
      <c r="O24" s="5"/>
      <c r="P24" s="5"/>
    </row>
    <row r="25" spans="2:16" ht="15" customHeight="1">
      <c r="B25" s="131" t="str">
        <f>DetailedBudget!A583</f>
        <v>13</v>
      </c>
      <c r="C25" s="127" t="s">
        <v>246</v>
      </c>
      <c r="D25" s="127"/>
      <c r="E25" s="228"/>
      <c r="F25" s="228"/>
      <c r="G25" s="228"/>
      <c r="H25" s="229">
        <f>DetailedBudget!K596</f>
        <v>0</v>
      </c>
      <c r="I25" s="232" t="e">
        <f t="shared" si="0"/>
        <v>#DIV/0!</v>
      </c>
      <c r="J25" s="3"/>
      <c r="K25" s="4"/>
      <c r="L25" s="5"/>
      <c r="M25" s="5"/>
      <c r="N25" s="5"/>
      <c r="O25" s="5"/>
      <c r="P25" s="5"/>
    </row>
    <row r="26" spans="2:16" ht="15" customHeight="1">
      <c r="B26" s="131" t="str">
        <f>DetailedBudget!A598</f>
        <v>14</v>
      </c>
      <c r="C26" s="127" t="s">
        <v>441</v>
      </c>
      <c r="D26" s="127"/>
      <c r="E26" s="228"/>
      <c r="F26" s="228"/>
      <c r="G26" s="228"/>
      <c r="H26" s="229">
        <f>DetailedBudget!K611</f>
        <v>0</v>
      </c>
      <c r="I26" s="232" t="e">
        <f t="shared" si="0"/>
        <v>#DIV/0!</v>
      </c>
      <c r="J26" s="29"/>
      <c r="K26" s="4"/>
      <c r="L26" s="5"/>
      <c r="M26" s="5"/>
      <c r="N26" s="5"/>
      <c r="O26" s="5"/>
      <c r="P26" s="5"/>
    </row>
    <row r="27" spans="2:16" ht="15" customHeight="1">
      <c r="B27" s="226"/>
      <c r="C27" s="233" t="s">
        <v>57</v>
      </c>
      <c r="D27" s="239"/>
      <c r="E27" s="240"/>
      <c r="F27" s="240"/>
      <c r="G27" s="240"/>
      <c r="H27" s="237">
        <f>SUM(H17:H26)</f>
        <v>0</v>
      </c>
      <c r="I27" s="227"/>
      <c r="J27" s="3"/>
      <c r="K27" s="4"/>
      <c r="L27" s="5"/>
      <c r="M27" s="5"/>
      <c r="N27" s="5"/>
      <c r="O27" s="5"/>
      <c r="P27" s="5"/>
    </row>
    <row r="28" spans="2:16" ht="15" customHeight="1">
      <c r="B28" s="131" t="str">
        <f>DetailedBudget!A614</f>
        <v>15</v>
      </c>
      <c r="C28" s="127" t="s">
        <v>494</v>
      </c>
      <c r="D28" s="123"/>
      <c r="E28" s="189"/>
      <c r="F28" s="189"/>
      <c r="G28" s="189"/>
      <c r="H28" s="241">
        <f>DetailedBudget!K650</f>
        <v>0</v>
      </c>
      <c r="I28" s="232" t="e">
        <f>+H28/$H$42</f>
        <v>#DIV/0!</v>
      </c>
      <c r="J28" s="3"/>
      <c r="K28" s="4"/>
      <c r="L28" s="5"/>
      <c r="M28" s="5"/>
      <c r="N28" s="5"/>
      <c r="O28" s="5"/>
      <c r="P28" s="5"/>
    </row>
    <row r="29" spans="2:16" ht="15" customHeight="1">
      <c r="B29" s="131" t="str">
        <f>DetailedBudget!A652</f>
        <v>16</v>
      </c>
      <c r="C29" s="127" t="s">
        <v>282</v>
      </c>
      <c r="D29" s="123"/>
      <c r="E29" s="189"/>
      <c r="F29" s="189"/>
      <c r="G29" s="189"/>
      <c r="H29" s="241">
        <f>DetailedBudget!K691</f>
        <v>0</v>
      </c>
      <c r="I29" s="232" t="e">
        <f>+H29/$H$42</f>
        <v>#DIV/0!</v>
      </c>
      <c r="J29" s="3"/>
      <c r="K29" s="4"/>
      <c r="L29" s="5"/>
      <c r="M29" s="5"/>
      <c r="N29" s="5"/>
      <c r="O29" s="5"/>
      <c r="P29" s="5"/>
    </row>
    <row r="30" spans="2:16" ht="15" customHeight="1">
      <c r="B30" s="131" t="str">
        <f>DetailedBudget!A693</f>
        <v>17</v>
      </c>
      <c r="C30" s="123" t="s">
        <v>59</v>
      </c>
      <c r="D30" s="123"/>
      <c r="E30" s="189"/>
      <c r="F30" s="189"/>
      <c r="G30" s="189"/>
      <c r="H30" s="241">
        <f>DetailedBudget!K723</f>
        <v>0</v>
      </c>
      <c r="I30" s="232" t="e">
        <f>+H30/$H$42</f>
        <v>#DIV/0!</v>
      </c>
      <c r="J30" s="3"/>
      <c r="K30" s="4"/>
      <c r="L30" s="5"/>
      <c r="M30" s="5"/>
      <c r="N30" s="5"/>
      <c r="O30" s="5"/>
      <c r="P30" s="5"/>
    </row>
    <row r="31" spans="2:16" ht="15" customHeight="1">
      <c r="B31" s="131" t="str">
        <f>DetailedBudget!A725</f>
        <v>18</v>
      </c>
      <c r="C31" s="127" t="s">
        <v>60</v>
      </c>
      <c r="D31" s="127"/>
      <c r="E31" s="228"/>
      <c r="F31" s="228"/>
      <c r="G31" s="228"/>
      <c r="H31" s="229">
        <f>DetailedBudget!K729</f>
        <v>0</v>
      </c>
      <c r="I31" s="232" t="e">
        <f>+H31/$H$42</f>
        <v>#DIV/0!</v>
      </c>
      <c r="J31" s="29"/>
      <c r="K31" s="12"/>
      <c r="L31" s="5"/>
      <c r="M31" s="5"/>
      <c r="N31" s="5"/>
      <c r="O31" s="5"/>
      <c r="P31" s="5"/>
    </row>
    <row r="32" spans="2:16" ht="15" customHeight="1">
      <c r="B32" s="226"/>
      <c r="C32" s="233" t="s">
        <v>58</v>
      </c>
      <c r="D32" s="239"/>
      <c r="E32" s="240"/>
      <c r="F32" s="240"/>
      <c r="G32" s="240"/>
      <c r="H32" s="237">
        <f>SUM(H28:H31)</f>
        <v>0</v>
      </c>
      <c r="I32" s="32"/>
      <c r="J32" s="13"/>
      <c r="K32" s="12"/>
      <c r="L32" s="5"/>
      <c r="M32" s="5"/>
      <c r="N32" s="5"/>
      <c r="O32" s="5"/>
      <c r="P32" s="5"/>
    </row>
    <row r="33" spans="2:16" ht="15" customHeight="1">
      <c r="B33" s="131" t="str">
        <f>DetailedBudget!A732</f>
        <v>19</v>
      </c>
      <c r="C33" s="127" t="s">
        <v>442</v>
      </c>
      <c r="D33" s="127"/>
      <c r="E33" s="228"/>
      <c r="F33" s="228"/>
      <c r="G33" s="228"/>
      <c r="H33" s="229">
        <f>DetailedBudget!K755</f>
        <v>0</v>
      </c>
      <c r="I33" s="232" t="e">
        <f>+H33/$H$42</f>
        <v>#DIV/0!</v>
      </c>
      <c r="J33" s="13"/>
      <c r="K33" s="12"/>
      <c r="L33" s="5"/>
      <c r="M33" s="5"/>
      <c r="N33" s="5"/>
      <c r="O33" s="5"/>
      <c r="P33" s="5"/>
    </row>
    <row r="34" spans="2:16" ht="15" customHeight="1">
      <c r="B34" s="131" t="str">
        <f>DetailedBudget!A757</f>
        <v>20</v>
      </c>
      <c r="C34" s="127" t="s">
        <v>443</v>
      </c>
      <c r="D34" s="127"/>
      <c r="E34" s="228"/>
      <c r="F34" s="228"/>
      <c r="G34" s="228"/>
      <c r="H34" s="229">
        <f>DetailedBudget!K782</f>
        <v>0</v>
      </c>
      <c r="I34" s="232" t="e">
        <f>+H34/$H$42</f>
        <v>#DIV/0!</v>
      </c>
      <c r="J34" s="3"/>
      <c r="K34" s="4"/>
      <c r="L34" s="5"/>
      <c r="M34" s="5"/>
      <c r="N34" s="5"/>
      <c r="O34" s="5"/>
      <c r="P34" s="5"/>
    </row>
    <row r="35" spans="2:16" ht="15" customHeight="1">
      <c r="B35" s="131" t="str">
        <f>DetailedBudget!A784</f>
        <v>21</v>
      </c>
      <c r="C35" s="127" t="s">
        <v>444</v>
      </c>
      <c r="D35" s="127"/>
      <c r="E35" s="228"/>
      <c r="F35" s="228"/>
      <c r="G35" s="228"/>
      <c r="H35" s="229">
        <f>DetailedBudget!K795</f>
        <v>0</v>
      </c>
      <c r="I35" s="232" t="e">
        <f>+H35/$H$42</f>
        <v>#DIV/0!</v>
      </c>
      <c r="J35" s="3"/>
      <c r="K35" s="4"/>
      <c r="L35" s="5"/>
      <c r="M35" s="5"/>
      <c r="N35" s="5"/>
      <c r="O35" s="5"/>
      <c r="P35" s="5"/>
    </row>
    <row r="36" spans="2:16" ht="15" customHeight="1">
      <c r="B36" s="226"/>
      <c r="C36" s="233" t="s">
        <v>337</v>
      </c>
      <c r="D36" s="239"/>
      <c r="E36" s="240"/>
      <c r="F36" s="240"/>
      <c r="G36" s="240"/>
      <c r="H36" s="237">
        <f>SUM(H33:H35)</f>
        <v>0</v>
      </c>
      <c r="I36" s="227"/>
      <c r="J36" s="3"/>
      <c r="K36" s="4"/>
      <c r="L36" s="5"/>
      <c r="M36" s="5"/>
      <c r="N36" s="5"/>
      <c r="O36" s="5"/>
      <c r="P36" s="5"/>
    </row>
    <row r="37" spans="2:16" ht="15" customHeight="1">
      <c r="B37" s="226"/>
      <c r="C37" s="127"/>
      <c r="D37" s="127"/>
      <c r="E37" s="228"/>
      <c r="F37" s="228"/>
      <c r="G37" s="228"/>
      <c r="H37" s="229"/>
      <c r="I37" s="227"/>
      <c r="J37" s="3"/>
      <c r="K37" s="4"/>
      <c r="L37" s="5"/>
      <c r="M37" s="5"/>
      <c r="N37" s="5"/>
      <c r="O37" s="5"/>
      <c r="P37" s="5"/>
    </row>
    <row r="38" spans="2:16" ht="15" customHeight="1">
      <c r="B38" s="226"/>
      <c r="C38" s="233" t="s">
        <v>511</v>
      </c>
      <c r="D38" s="234"/>
      <c r="E38" s="235"/>
      <c r="F38" s="235"/>
      <c r="G38" s="236"/>
      <c r="H38" s="237">
        <f>H16</f>
        <v>0</v>
      </c>
      <c r="I38" s="227"/>
      <c r="J38" s="3"/>
      <c r="K38" s="4"/>
      <c r="L38" s="5"/>
      <c r="M38" s="5"/>
      <c r="N38" s="5"/>
      <c r="O38" s="5"/>
      <c r="P38" s="5"/>
    </row>
    <row r="39" spans="2:16" ht="15" customHeight="1">
      <c r="B39" s="226"/>
      <c r="C39" s="242" t="s">
        <v>343</v>
      </c>
      <c r="D39" s="243"/>
      <c r="E39" s="244"/>
      <c r="F39" s="244"/>
      <c r="G39" s="244"/>
      <c r="H39" s="245">
        <f>H27+H32+H36</f>
        <v>0</v>
      </c>
      <c r="I39" s="227"/>
      <c r="J39" s="3"/>
      <c r="K39" s="4"/>
      <c r="L39" s="5"/>
      <c r="M39" s="5"/>
      <c r="N39" s="5"/>
      <c r="O39" s="5"/>
      <c r="P39" s="5"/>
    </row>
    <row r="40" spans="2:16" ht="15" customHeight="1">
      <c r="B40" s="226"/>
      <c r="C40" s="246" t="s">
        <v>79</v>
      </c>
      <c r="D40" s="247"/>
      <c r="E40" s="248"/>
      <c r="F40" s="249">
        <f>DetailedBudget!G800</f>
        <v>0.05</v>
      </c>
      <c r="G40" s="250"/>
      <c r="H40" s="251">
        <f>(H38+H39)*F40</f>
        <v>0</v>
      </c>
      <c r="I40" s="232" t="e">
        <f>+H40/$H$42</f>
        <v>#DIV/0!</v>
      </c>
      <c r="J40" s="20"/>
      <c r="K40" s="7"/>
      <c r="L40" s="5"/>
      <c r="M40" s="5"/>
      <c r="N40" s="5"/>
      <c r="O40" s="5"/>
      <c r="P40" s="5"/>
    </row>
    <row r="41" spans="2:16" ht="15" customHeight="1" thickBot="1">
      <c r="B41" s="226"/>
      <c r="C41" s="252" t="s">
        <v>63</v>
      </c>
      <c r="D41" s="248"/>
      <c r="E41" s="248"/>
      <c r="F41" s="253">
        <f>DetailedBudget!G801</f>
        <v>0.1</v>
      </c>
      <c r="G41" s="254"/>
      <c r="H41" s="255">
        <f>(H38+H39)*F41</f>
        <v>0</v>
      </c>
      <c r="I41" s="232" t="e">
        <f>+H41/$H$42</f>
        <v>#DIV/0!</v>
      </c>
      <c r="J41" s="19"/>
      <c r="K41" s="7"/>
      <c r="L41" s="5"/>
      <c r="M41" s="5"/>
      <c r="N41" s="5"/>
      <c r="O41" s="5"/>
      <c r="P41" s="5"/>
    </row>
    <row r="42" spans="2:16" ht="15" customHeight="1" thickBot="1">
      <c r="B42" s="226"/>
      <c r="C42" s="258" t="s">
        <v>61</v>
      </c>
      <c r="D42" s="135"/>
      <c r="E42" s="259"/>
      <c r="F42" s="259"/>
      <c r="G42" s="259"/>
      <c r="H42" s="260">
        <f>SUM(H38:H41)</f>
        <v>0</v>
      </c>
      <c r="I42" s="232" t="e">
        <f>SUM(I12:I41)</f>
        <v>#DIV/0!</v>
      </c>
      <c r="J42" s="8"/>
      <c r="K42" s="4"/>
      <c r="L42" s="5"/>
      <c r="M42" s="5"/>
      <c r="N42" s="5"/>
      <c r="O42" s="5"/>
      <c r="P42" s="5"/>
    </row>
    <row r="43" spans="2:16" ht="15" customHeight="1">
      <c r="B43" s="226"/>
      <c r="C43" s="127"/>
      <c r="D43" s="127"/>
      <c r="E43" s="228"/>
      <c r="F43" s="228"/>
      <c r="G43" s="228"/>
      <c r="H43" s="229"/>
      <c r="I43" s="232"/>
      <c r="J43" s="8"/>
      <c r="K43" s="4"/>
      <c r="L43" s="5"/>
      <c r="M43" s="5"/>
      <c r="N43" s="5"/>
      <c r="O43" s="5"/>
      <c r="P43" s="5"/>
    </row>
    <row r="44" spans="2:16" ht="15" customHeight="1">
      <c r="B44" s="226"/>
      <c r="C44" s="127"/>
      <c r="D44" s="127"/>
      <c r="E44" s="228"/>
      <c r="F44" s="228"/>
      <c r="G44" s="228"/>
      <c r="H44" s="229"/>
      <c r="I44" s="232"/>
      <c r="J44" s="8"/>
      <c r="K44" s="4"/>
      <c r="L44" s="5"/>
      <c r="M44" s="5"/>
      <c r="N44" s="5"/>
      <c r="O44" s="5"/>
      <c r="P44" s="5"/>
    </row>
    <row r="45" spans="2:16" ht="15" customHeight="1">
      <c r="B45" s="226"/>
      <c r="C45" s="123"/>
      <c r="D45" s="123"/>
      <c r="E45" s="189"/>
      <c r="F45" s="256"/>
      <c r="G45" s="189"/>
      <c r="H45" s="241"/>
      <c r="I45" s="232"/>
      <c r="J45" s="8"/>
      <c r="K45" s="4"/>
      <c r="L45" s="5"/>
      <c r="M45" s="5"/>
      <c r="N45" s="5"/>
      <c r="O45" s="5"/>
      <c r="P45" s="5"/>
    </row>
    <row r="46" spans="2:16" ht="15" customHeight="1">
      <c r="B46" s="261"/>
      <c r="C46" s="233" t="s">
        <v>511</v>
      </c>
      <c r="D46" s="234"/>
      <c r="E46" s="235"/>
      <c r="F46" s="235"/>
      <c r="G46" s="235"/>
      <c r="H46" s="237">
        <f>H16</f>
        <v>0</v>
      </c>
      <c r="I46" s="232" t="e">
        <f aca="true" t="shared" si="1" ref="I46:I51">+H46/$H$52</f>
        <v>#DIV/0!</v>
      </c>
      <c r="J46" s="8"/>
      <c r="K46" s="5"/>
      <c r="L46" s="5"/>
      <c r="M46" s="5"/>
      <c r="N46" s="5"/>
      <c r="O46" s="5"/>
      <c r="P46" s="5"/>
    </row>
    <row r="47" spans="2:16" ht="15" customHeight="1">
      <c r="B47" s="261"/>
      <c r="C47" s="233" t="s">
        <v>62</v>
      </c>
      <c r="D47" s="234"/>
      <c r="E47" s="235"/>
      <c r="F47" s="235"/>
      <c r="G47" s="235"/>
      <c r="H47" s="237">
        <f>H27</f>
        <v>0</v>
      </c>
      <c r="I47" s="232" t="e">
        <f t="shared" si="1"/>
        <v>#DIV/0!</v>
      </c>
      <c r="J47" s="8"/>
      <c r="K47" s="5"/>
      <c r="L47" s="5"/>
      <c r="M47" s="5"/>
      <c r="N47" s="5"/>
      <c r="O47" s="5"/>
      <c r="P47" s="5"/>
    </row>
    <row r="48" spans="2:16" ht="15" customHeight="1">
      <c r="B48" s="261"/>
      <c r="C48" s="233" t="s">
        <v>507</v>
      </c>
      <c r="D48" s="234"/>
      <c r="E48" s="235"/>
      <c r="F48" s="235"/>
      <c r="G48" s="235"/>
      <c r="H48" s="237">
        <f>H32</f>
        <v>0</v>
      </c>
      <c r="I48" s="232" t="e">
        <f t="shared" si="1"/>
        <v>#DIV/0!</v>
      </c>
      <c r="J48" s="8"/>
      <c r="K48" s="5"/>
      <c r="L48" s="5"/>
      <c r="M48" s="5"/>
      <c r="N48" s="5"/>
      <c r="O48" s="5"/>
      <c r="P48" s="5"/>
    </row>
    <row r="49" spans="2:16" ht="15" customHeight="1">
      <c r="B49" s="261"/>
      <c r="C49" s="233" t="s">
        <v>445</v>
      </c>
      <c r="D49" s="234"/>
      <c r="E49" s="235"/>
      <c r="F49" s="235"/>
      <c r="G49" s="235"/>
      <c r="H49" s="237">
        <f>H36</f>
        <v>0</v>
      </c>
      <c r="I49" s="232" t="e">
        <f t="shared" si="1"/>
        <v>#DIV/0!</v>
      </c>
      <c r="J49" s="8"/>
      <c r="K49" s="5"/>
      <c r="L49" s="5"/>
      <c r="M49" s="5"/>
      <c r="N49" s="5"/>
      <c r="O49" s="5"/>
      <c r="P49" s="5"/>
    </row>
    <row r="50" spans="2:16" ht="15" customHeight="1">
      <c r="B50" s="261"/>
      <c r="C50" s="246" t="s">
        <v>79</v>
      </c>
      <c r="D50" s="247"/>
      <c r="E50" s="248"/>
      <c r="F50" s="249">
        <f>DetailedBudget!G800</f>
        <v>0.05</v>
      </c>
      <c r="G50" s="250"/>
      <c r="H50" s="251">
        <f>(H46+H47+H48+H49)*F50</f>
        <v>0</v>
      </c>
      <c r="I50" s="232" t="e">
        <f t="shared" si="1"/>
        <v>#DIV/0!</v>
      </c>
      <c r="J50" s="28"/>
      <c r="K50" s="45"/>
      <c r="L50" s="5"/>
      <c r="M50" s="5"/>
      <c r="N50" s="5"/>
      <c r="O50" s="5"/>
      <c r="P50" s="5"/>
    </row>
    <row r="51" spans="2:16" ht="15" customHeight="1" thickBot="1">
      <c r="B51" s="261"/>
      <c r="C51" s="252" t="s">
        <v>63</v>
      </c>
      <c r="D51" s="248"/>
      <c r="E51" s="248"/>
      <c r="F51" s="253">
        <f>DetailedBudget!G801</f>
        <v>0.1</v>
      </c>
      <c r="G51" s="254"/>
      <c r="H51" s="251">
        <f>(H46+H47+H48+H49)*F51</f>
        <v>0</v>
      </c>
      <c r="I51" s="232" t="e">
        <f t="shared" si="1"/>
        <v>#DIV/0!</v>
      </c>
      <c r="J51" s="28"/>
      <c r="K51" s="5"/>
      <c r="L51" s="5"/>
      <c r="M51" s="5"/>
      <c r="N51" s="5"/>
      <c r="O51" s="5"/>
      <c r="P51" s="5"/>
    </row>
    <row r="52" spans="2:16" ht="15" customHeight="1" thickBot="1">
      <c r="B52" s="261"/>
      <c r="C52" s="258" t="s">
        <v>61</v>
      </c>
      <c r="D52" s="135"/>
      <c r="E52" s="259"/>
      <c r="F52" s="259"/>
      <c r="G52" s="259"/>
      <c r="H52" s="260">
        <f>SUM(H46:H51)</f>
        <v>0</v>
      </c>
      <c r="I52" s="232" t="e">
        <f>SUM(I46:I51)</f>
        <v>#DIV/0!</v>
      </c>
      <c r="J52" s="8"/>
      <c r="K52" s="5"/>
      <c r="L52" s="5"/>
      <c r="M52" s="5"/>
      <c r="N52" s="5"/>
      <c r="O52" s="5"/>
      <c r="P52" s="5"/>
    </row>
    <row r="53" spans="2:16" ht="12.75">
      <c r="B53" s="261"/>
      <c r="C53" s="123"/>
      <c r="D53" s="124"/>
      <c r="E53" s="136"/>
      <c r="F53" s="136"/>
      <c r="G53" s="136"/>
      <c r="H53" s="224"/>
      <c r="I53" s="227"/>
      <c r="J53" s="3"/>
      <c r="K53" s="5"/>
      <c r="L53" s="5"/>
      <c r="M53" s="5"/>
      <c r="N53" s="5"/>
      <c r="O53" s="5"/>
      <c r="P53" s="5"/>
    </row>
    <row r="54" spans="2:16" ht="12.75">
      <c r="B54" s="222"/>
      <c r="C54" s="6"/>
      <c r="D54" s="8"/>
      <c r="E54" s="14"/>
      <c r="F54" s="14"/>
      <c r="G54" s="15"/>
      <c r="H54" s="16"/>
      <c r="I54" s="32"/>
      <c r="J54" s="16"/>
      <c r="K54" s="5"/>
      <c r="L54" s="5"/>
      <c r="M54" s="5"/>
      <c r="N54" s="5"/>
      <c r="O54" s="5"/>
      <c r="P54" s="5"/>
    </row>
    <row r="55" spans="2:16" ht="12.75">
      <c r="B55" s="222"/>
      <c r="C55" s="6"/>
      <c r="D55" s="6"/>
      <c r="E55" s="2"/>
      <c r="F55" s="2"/>
      <c r="G55" s="2"/>
      <c r="H55" s="7"/>
      <c r="I55" s="33"/>
      <c r="J55" s="3"/>
      <c r="K55" s="5"/>
      <c r="L55" s="5"/>
      <c r="M55" s="5"/>
      <c r="N55" s="5"/>
      <c r="O55" s="5"/>
      <c r="P55" s="5"/>
    </row>
  </sheetData>
  <sheetProtection sheet="1"/>
  <mergeCells count="1">
    <mergeCell ref="F6:G6"/>
  </mergeCells>
  <printOptions/>
  <pageMargins left="0.5905511811023623" right="0" top="0.5905511811023623"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46"/>
  <sheetViews>
    <sheetView showGridLines="0" zoomScalePageLayoutView="0" workbookViewId="0" topLeftCell="A28">
      <selection activeCell="C8" sqref="C8"/>
    </sheetView>
  </sheetViews>
  <sheetFormatPr defaultColWidth="9.140625" defaultRowHeight="12.75"/>
  <cols>
    <col min="1" max="1" width="2.140625" style="49" customWidth="1"/>
    <col min="2" max="2" width="17.57421875" style="49" customWidth="1"/>
    <col min="3" max="3" width="21.7109375" style="49" customWidth="1"/>
    <col min="4" max="4" width="13.7109375" style="49" customWidth="1"/>
    <col min="5" max="5" width="9.421875" style="77" customWidth="1"/>
    <col min="6" max="6" width="2.57421875" style="49" customWidth="1"/>
    <col min="7" max="7" width="9.140625" style="49" customWidth="1"/>
    <col min="8" max="8" width="10.57421875" style="49" customWidth="1"/>
    <col min="9" max="16384" width="9.140625" style="49" customWidth="1"/>
  </cols>
  <sheetData>
    <row r="1" spans="2:3" ht="15" customHeight="1">
      <c r="B1" s="879"/>
      <c r="C1" s="48"/>
    </row>
    <row r="2" spans="2:3" ht="15" customHeight="1">
      <c r="B2" s="879"/>
      <c r="C2" s="48"/>
    </row>
    <row r="3" spans="2:3" ht="15" customHeight="1">
      <c r="B3" s="879"/>
      <c r="C3" s="48"/>
    </row>
    <row r="4" spans="2:3" ht="15" customHeight="1">
      <c r="B4" s="879"/>
      <c r="C4" s="48"/>
    </row>
    <row r="5" ht="15">
      <c r="B5" s="60" t="s">
        <v>398</v>
      </c>
    </row>
    <row r="6" ht="12.75">
      <c r="C6" s="53"/>
    </row>
    <row r="7" spans="2:5" ht="15" customHeight="1">
      <c r="B7" s="880" t="s">
        <v>48</v>
      </c>
      <c r="C7" s="596">
        <f>DetailedBudget!C2</f>
        <v>0</v>
      </c>
      <c r="D7" s="71" t="s">
        <v>399</v>
      </c>
      <c r="E7" s="166"/>
    </row>
    <row r="8" spans="2:9" ht="15" customHeight="1">
      <c r="B8" s="880" t="s">
        <v>412</v>
      </c>
      <c r="C8" s="596">
        <f>DetailedBudget!C3</f>
        <v>0</v>
      </c>
      <c r="D8" s="53"/>
      <c r="E8" s="78"/>
      <c r="G8" s="672" t="s">
        <v>542</v>
      </c>
      <c r="I8" s="672" t="s">
        <v>541</v>
      </c>
    </row>
    <row r="9" spans="1:9" ht="15" customHeight="1">
      <c r="A9" s="53"/>
      <c r="B9" s="72"/>
      <c r="D9" s="56"/>
      <c r="E9" s="79"/>
      <c r="F9" s="53"/>
      <c r="G9" s="673" t="s">
        <v>543</v>
      </c>
      <c r="I9" s="56"/>
    </row>
    <row r="10" spans="2:9" ht="12.75" customHeight="1">
      <c r="B10" s="73" t="s">
        <v>403</v>
      </c>
      <c r="C10" s="52"/>
      <c r="D10" s="52"/>
      <c r="E10" s="80"/>
      <c r="G10" s="51"/>
      <c r="H10" s="52"/>
      <c r="I10" s="674"/>
    </row>
    <row r="11" spans="2:9" ht="12.75">
      <c r="B11" s="599" t="s">
        <v>405</v>
      </c>
      <c r="C11" s="53"/>
      <c r="D11" s="602"/>
      <c r="E11" s="81">
        <f>IF($D$46=0,0,D11/$D$46)</f>
        <v>0</v>
      </c>
      <c r="G11" s="883"/>
      <c r="H11" s="884"/>
      <c r="I11" s="675"/>
    </row>
    <row r="12" spans="2:9" ht="12.75">
      <c r="B12" s="599" t="s">
        <v>540</v>
      </c>
      <c r="C12" s="53"/>
      <c r="D12" s="602"/>
      <c r="E12" s="81">
        <f>IF($D$46=0,0,D12/$D$46)</f>
        <v>0</v>
      </c>
      <c r="G12" s="599"/>
      <c r="H12" s="676"/>
      <c r="I12" s="675"/>
    </row>
    <row r="13" spans="2:9" ht="12.75">
      <c r="B13" s="599"/>
      <c r="C13" s="53"/>
      <c r="D13" s="602"/>
      <c r="E13" s="81">
        <f>IF($D$46=0,0,D13/$D$46)</f>
        <v>0</v>
      </c>
      <c r="G13" s="599"/>
      <c r="H13" s="676"/>
      <c r="I13" s="675"/>
    </row>
    <row r="14" spans="2:9" ht="12.75">
      <c r="B14" s="601"/>
      <c r="C14" s="57" t="s">
        <v>404</v>
      </c>
      <c r="D14" s="50">
        <f>SUM(D11:D13)</f>
        <v>0</v>
      </c>
      <c r="E14" s="82">
        <f>IF($D$46=0,0,D14/$D$46)</f>
        <v>0</v>
      </c>
      <c r="G14" s="599"/>
      <c r="H14" s="676"/>
      <c r="I14" s="677"/>
    </row>
    <row r="15" spans="2:9" ht="12.75" customHeight="1">
      <c r="B15" s="74" t="s">
        <v>584</v>
      </c>
      <c r="C15" s="54"/>
      <c r="D15" s="52"/>
      <c r="E15" s="83"/>
      <c r="G15" s="51"/>
      <c r="H15" s="52"/>
      <c r="I15" s="678"/>
    </row>
    <row r="16" spans="2:9" ht="12.75">
      <c r="B16" s="600" t="s">
        <v>80</v>
      </c>
      <c r="D16" s="602"/>
      <c r="E16" s="81">
        <f>IF($D$46=0,0,D16/$D$46)</f>
        <v>0</v>
      </c>
      <c r="G16" s="599"/>
      <c r="H16" s="676"/>
      <c r="I16" s="675"/>
    </row>
    <row r="17" spans="2:9" ht="12.75">
      <c r="B17" s="599"/>
      <c r="C17" s="53"/>
      <c r="D17" s="602"/>
      <c r="E17" s="81">
        <f>IF($D$46=0,0,D17/$D$46)</f>
        <v>0</v>
      </c>
      <c r="G17" s="599"/>
      <c r="H17" s="676"/>
      <c r="I17" s="675"/>
    </row>
    <row r="18" spans="2:9" ht="12.75">
      <c r="B18" s="599"/>
      <c r="C18" s="53"/>
      <c r="D18" s="602"/>
      <c r="E18" s="81">
        <f>IF($D$46=0,0,D18/$D$46)</f>
        <v>0</v>
      </c>
      <c r="G18" s="599"/>
      <c r="H18" s="676"/>
      <c r="I18" s="675"/>
    </row>
    <row r="19" spans="2:9" ht="12.75">
      <c r="B19" s="599"/>
      <c r="C19" s="57" t="s">
        <v>404</v>
      </c>
      <c r="D19" s="50">
        <f>SUM(D16:D18)</f>
        <v>0</v>
      </c>
      <c r="E19" s="82">
        <f>IF($D$46=0,0,D19/$D$46)</f>
        <v>0</v>
      </c>
      <c r="G19" s="599"/>
      <c r="H19" s="676"/>
      <c r="I19" s="677"/>
    </row>
    <row r="20" spans="2:9" ht="12.75" customHeight="1">
      <c r="B20" s="75" t="s">
        <v>585</v>
      </c>
      <c r="C20" s="54"/>
      <c r="D20" s="52"/>
      <c r="E20" s="83"/>
      <c r="G20" s="51"/>
      <c r="H20" s="52"/>
      <c r="I20" s="678"/>
    </row>
    <row r="21" spans="2:9" ht="12.75">
      <c r="B21" s="599" t="s">
        <v>476</v>
      </c>
      <c r="D21" s="602"/>
      <c r="E21" s="81">
        <f>IF($D$46=0,0,D21/$D$46)</f>
        <v>0</v>
      </c>
      <c r="G21" s="599"/>
      <c r="H21" s="676"/>
      <c r="I21" s="675"/>
    </row>
    <row r="22" spans="2:9" ht="12.75">
      <c r="B22" s="599" t="s">
        <v>81</v>
      </c>
      <c r="C22" s="53"/>
      <c r="D22" s="602"/>
      <c r="E22" s="81">
        <f>IF($D$46=0,0,D22/$D$46)</f>
        <v>0</v>
      </c>
      <c r="G22" s="599"/>
      <c r="H22" s="676"/>
      <c r="I22" s="675"/>
    </row>
    <row r="23" spans="2:9" ht="12.75">
      <c r="B23" s="599" t="s">
        <v>539</v>
      </c>
      <c r="C23" s="53"/>
      <c r="D23" s="602"/>
      <c r="E23" s="81">
        <f>IF($D$46=0,0,D23/$D$46)</f>
        <v>0</v>
      </c>
      <c r="G23" s="599"/>
      <c r="H23" s="676"/>
      <c r="I23" s="675"/>
    </row>
    <row r="24" spans="2:9" ht="12.75">
      <c r="B24" s="599"/>
      <c r="C24" s="57" t="s">
        <v>404</v>
      </c>
      <c r="D24" s="50">
        <f>SUM(D21:D23)</f>
        <v>0</v>
      </c>
      <c r="E24" s="82">
        <f>IF($D$46=0,0,D24/$D$46)</f>
        <v>0</v>
      </c>
      <c r="G24" s="599"/>
      <c r="H24" s="676"/>
      <c r="I24" s="677"/>
    </row>
    <row r="25" spans="2:9" ht="12.75" customHeight="1">
      <c r="B25" s="75" t="s">
        <v>586</v>
      </c>
      <c r="C25" s="54"/>
      <c r="D25" s="52"/>
      <c r="E25" s="83"/>
      <c r="G25" s="51"/>
      <c r="H25" s="52"/>
      <c r="I25" s="678"/>
    </row>
    <row r="26" spans="2:9" ht="12.75">
      <c r="B26" s="599" t="s">
        <v>406</v>
      </c>
      <c r="C26" s="53"/>
      <c r="D26" s="602"/>
      <c r="E26" s="81">
        <f>IF($D$46=0,0,D26/$D$46)</f>
        <v>0</v>
      </c>
      <c r="G26" s="599"/>
      <c r="H26" s="676"/>
      <c r="I26" s="675"/>
    </row>
    <row r="27" spans="2:9" ht="12.75">
      <c r="B27" s="599" t="s">
        <v>407</v>
      </c>
      <c r="C27" s="53"/>
      <c r="D27" s="602"/>
      <c r="E27" s="81">
        <f>IF($D$46=0,0,D27/$D$46)</f>
        <v>0</v>
      </c>
      <c r="G27" s="599"/>
      <c r="H27" s="676"/>
      <c r="I27" s="675"/>
    </row>
    <row r="28" spans="2:9" ht="12.75">
      <c r="B28" s="599"/>
      <c r="C28" s="53"/>
      <c r="D28" s="602"/>
      <c r="E28" s="81">
        <f>IF($D$46=0,0,D28/$D$46)</f>
        <v>0</v>
      </c>
      <c r="G28" s="599"/>
      <c r="H28" s="676"/>
      <c r="I28" s="675"/>
    </row>
    <row r="29" spans="2:9" ht="12.75" customHeight="1">
      <c r="B29" s="599"/>
      <c r="C29" s="57" t="s">
        <v>404</v>
      </c>
      <c r="D29" s="50">
        <f>SUM(D26:D28)</f>
        <v>0</v>
      </c>
      <c r="E29" s="82">
        <f>IF($D$46=0,0,D29/$D$46)</f>
        <v>0</v>
      </c>
      <c r="F29" s="48"/>
      <c r="G29" s="599"/>
      <c r="H29" s="676"/>
      <c r="I29" s="677"/>
    </row>
    <row r="30" spans="2:9" ht="12.75" customHeight="1">
      <c r="B30" s="75" t="s">
        <v>587</v>
      </c>
      <c r="C30" s="54"/>
      <c r="D30" s="52"/>
      <c r="E30" s="83"/>
      <c r="F30" s="48"/>
      <c r="G30" s="51"/>
      <c r="H30" s="52"/>
      <c r="I30" s="678"/>
    </row>
    <row r="31" spans="2:9" ht="12.75" customHeight="1">
      <c r="B31" s="599" t="s">
        <v>473</v>
      </c>
      <c r="C31" s="53"/>
      <c r="D31" s="602"/>
      <c r="E31" s="81">
        <f>IF($D$46=0,0,D31/$D$46)</f>
        <v>0</v>
      </c>
      <c r="F31" s="48"/>
      <c r="G31" s="599"/>
      <c r="H31" s="676"/>
      <c r="I31" s="675"/>
    </row>
    <row r="32" spans="2:9" ht="12.75" customHeight="1">
      <c r="B32" s="599" t="s">
        <v>474</v>
      </c>
      <c r="C32" s="53"/>
      <c r="D32" s="602"/>
      <c r="E32" s="81">
        <f>IF($D$46=0,0,D32/$D$46)</f>
        <v>0</v>
      </c>
      <c r="F32" s="48"/>
      <c r="G32" s="599"/>
      <c r="H32" s="676"/>
      <c r="I32" s="675"/>
    </row>
    <row r="33" spans="2:9" ht="12.75" customHeight="1">
      <c r="B33" s="599"/>
      <c r="C33" s="53"/>
      <c r="D33" s="602"/>
      <c r="E33" s="81">
        <f>IF($D$46=0,0,D33/$D$46)</f>
        <v>0</v>
      </c>
      <c r="F33" s="48"/>
      <c r="G33" s="599"/>
      <c r="H33" s="676"/>
      <c r="I33" s="675"/>
    </row>
    <row r="34" spans="2:9" ht="12.75" customHeight="1">
      <c r="B34" s="599"/>
      <c r="C34" s="57" t="s">
        <v>404</v>
      </c>
      <c r="D34" s="50">
        <f>SUM(D31:D33)</f>
        <v>0</v>
      </c>
      <c r="E34" s="82">
        <f>IF($D$46=0,0,D34/$D$46)</f>
        <v>0</v>
      </c>
      <c r="F34" s="48"/>
      <c r="G34" s="599"/>
      <c r="H34" s="676"/>
      <c r="I34" s="677"/>
    </row>
    <row r="35" spans="2:9" ht="12.75" customHeight="1">
      <c r="B35" s="75" t="s">
        <v>588</v>
      </c>
      <c r="C35" s="54"/>
      <c r="D35" s="52"/>
      <c r="E35" s="83"/>
      <c r="G35" s="51"/>
      <c r="H35" s="52"/>
      <c r="I35" s="678"/>
    </row>
    <row r="36" spans="2:9" ht="12.75">
      <c r="B36" s="599" t="s">
        <v>408</v>
      </c>
      <c r="C36" s="53"/>
      <c r="D36" s="602"/>
      <c r="E36" s="81">
        <f>IF($D$46=0,0,D36/$D$46)</f>
        <v>0</v>
      </c>
      <c r="G36" s="599"/>
      <c r="H36" s="676"/>
      <c r="I36" s="675"/>
    </row>
    <row r="37" spans="2:9" ht="12.75">
      <c r="B37" s="599" t="s">
        <v>409</v>
      </c>
      <c r="C37" s="53"/>
      <c r="D37" s="602"/>
      <c r="E37" s="81">
        <f>IF($D$46=0,0,D37/$D$46)</f>
        <v>0</v>
      </c>
      <c r="G37" s="599"/>
      <c r="H37" s="676"/>
      <c r="I37" s="675"/>
    </row>
    <row r="38" spans="2:9" ht="12.75">
      <c r="B38" s="599"/>
      <c r="C38" s="53"/>
      <c r="D38" s="602"/>
      <c r="E38" s="81">
        <f>IF($D$46=0,0,D38/$D$46)</f>
        <v>0</v>
      </c>
      <c r="G38" s="599"/>
      <c r="H38" s="676"/>
      <c r="I38" s="675"/>
    </row>
    <row r="39" spans="2:9" ht="12.75">
      <c r="B39" s="601"/>
      <c r="C39" s="57" t="s">
        <v>404</v>
      </c>
      <c r="D39" s="50">
        <f>SUM(D36:D38)</f>
        <v>0</v>
      </c>
      <c r="E39" s="82">
        <f>IF($D$46=0,0,D39/$D$46)</f>
        <v>0</v>
      </c>
      <c r="G39" s="599"/>
      <c r="H39" s="676"/>
      <c r="I39" s="677"/>
    </row>
    <row r="40" spans="2:9" ht="12.75" customHeight="1">
      <c r="B40" s="75" t="s">
        <v>589</v>
      </c>
      <c r="C40" s="54"/>
      <c r="D40" s="52"/>
      <c r="E40" s="83"/>
      <c r="G40" s="51"/>
      <c r="H40" s="52"/>
      <c r="I40" s="678"/>
    </row>
    <row r="41" spans="2:9" ht="12.75">
      <c r="B41" s="599"/>
      <c r="C41" s="53"/>
      <c r="D41" s="602"/>
      <c r="E41" s="81">
        <f>IF($D$46=0,0,D41/$D$46)</f>
        <v>0</v>
      </c>
      <c r="G41" s="599"/>
      <c r="H41" s="676"/>
      <c r="I41" s="675"/>
    </row>
    <row r="42" spans="2:9" ht="12.75">
      <c r="B42" s="599"/>
      <c r="C42" s="53"/>
      <c r="D42" s="602"/>
      <c r="E42" s="81">
        <f>IF($D$46=0,0,D42/$D$46)</f>
        <v>0</v>
      </c>
      <c r="G42" s="599"/>
      <c r="H42" s="676"/>
      <c r="I42" s="675"/>
    </row>
    <row r="43" spans="2:9" ht="12.75">
      <c r="B43" s="599"/>
      <c r="C43" s="53"/>
      <c r="D43" s="602"/>
      <c r="E43" s="81">
        <f>IF($D$46=0,0,D43/$D$46)</f>
        <v>0</v>
      </c>
      <c r="G43" s="599"/>
      <c r="H43" s="676"/>
      <c r="I43" s="675"/>
    </row>
    <row r="44" spans="2:9" ht="12.75">
      <c r="B44" s="601"/>
      <c r="C44" s="57" t="s">
        <v>404</v>
      </c>
      <c r="D44" s="50">
        <f>SUM(D41:D43)</f>
        <v>0</v>
      </c>
      <c r="E44" s="82">
        <f>IF($D$46=0,0,D44/$D$46)</f>
        <v>0</v>
      </c>
      <c r="G44" s="599"/>
      <c r="H44" s="676"/>
      <c r="I44" s="677"/>
    </row>
    <row r="45" spans="2:9" ht="12.75" customHeight="1">
      <c r="B45" s="51"/>
      <c r="C45" s="52"/>
      <c r="D45" s="52"/>
      <c r="E45" s="83"/>
      <c r="G45" s="51"/>
      <c r="H45" s="52"/>
      <c r="I45" s="678"/>
    </row>
    <row r="46" spans="3:5" ht="12.75">
      <c r="C46" s="55" t="s">
        <v>410</v>
      </c>
      <c r="D46" s="50">
        <f>D14+D19+D24+D29+D34+D39+D44</f>
        <v>0</v>
      </c>
      <c r="E46" s="84">
        <f>E14+E19+E24+E29+E34+E39+E44</f>
        <v>0</v>
      </c>
    </row>
  </sheetData>
  <sheetProtection sheet="1"/>
  <mergeCells count="1">
    <mergeCell ref="G11:H11"/>
  </mergeCells>
  <printOptions horizontalCentered="1"/>
  <pageMargins left="0.1968503937007874" right="0" top="0.1968503937007874" bottom="0" header="0.5118110236220472" footer="0.5118110236220472"/>
  <pageSetup fitToHeight="1" fitToWidth="1"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dimension ref="A1:P826"/>
  <sheetViews>
    <sheetView zoomScalePageLayoutView="0" workbookViewId="0" topLeftCell="A28">
      <selection activeCell="A8" sqref="A8"/>
    </sheetView>
  </sheetViews>
  <sheetFormatPr defaultColWidth="11.421875" defaultRowHeight="12.75"/>
  <cols>
    <col min="1" max="1" width="2.140625" style="49" customWidth="1"/>
    <col min="2" max="2" width="21.8515625" style="49" customWidth="1"/>
    <col min="3" max="3" width="12.421875" style="49" customWidth="1"/>
    <col min="4" max="5" width="11.7109375" style="49" customWidth="1"/>
    <col min="6" max="6" width="5.8515625" style="49" customWidth="1"/>
    <col min="7" max="7" width="11.421875" style="49" customWidth="1"/>
    <col min="8" max="8" width="10.8515625" style="77" customWidth="1"/>
    <col min="9" max="9" width="12.57421875" style="49" customWidth="1"/>
    <col min="10" max="10" width="13.7109375" style="49" customWidth="1"/>
    <col min="11" max="11" width="11.7109375" style="49" customWidth="1"/>
    <col min="12" max="12" width="12.7109375" style="49" customWidth="1"/>
    <col min="13" max="13" width="12.7109375" style="703" customWidth="1"/>
    <col min="14" max="14" width="12.7109375" style="691" customWidth="1"/>
    <col min="15" max="16384" width="11.421875" style="49" customWidth="1"/>
  </cols>
  <sheetData>
    <row r="1" spans="2:14" ht="17.25" customHeight="1">
      <c r="B1" s="681" t="s">
        <v>544</v>
      </c>
      <c r="C1" s="681"/>
      <c r="D1" s="682"/>
      <c r="E1" s="682"/>
      <c r="F1" s="682"/>
      <c r="G1" s="683" t="s">
        <v>545</v>
      </c>
      <c r="H1" s="684"/>
      <c r="I1" s="685" t="s">
        <v>546</v>
      </c>
      <c r="J1" s="686"/>
      <c r="K1" s="687"/>
      <c r="L1" s="688"/>
      <c r="M1" s="55"/>
      <c r="N1" s="689" t="s">
        <v>547</v>
      </c>
    </row>
    <row r="2" spans="5:13" ht="6" customHeight="1">
      <c r="E2" s="53"/>
      <c r="F2" s="53"/>
      <c r="G2" s="689"/>
      <c r="I2" s="70"/>
      <c r="J2" s="690"/>
      <c r="K2" s="690"/>
      <c r="L2" s="676"/>
      <c r="M2" s="55"/>
    </row>
    <row r="3" spans="2:13" ht="16.5" customHeight="1">
      <c r="B3" s="692" t="s">
        <v>411</v>
      </c>
      <c r="C3" s="693"/>
      <c r="D3" s="694"/>
      <c r="E3" s="694"/>
      <c r="F3" s="694"/>
      <c r="G3" s="683" t="s">
        <v>548</v>
      </c>
      <c r="H3" s="695"/>
      <c r="I3" s="685" t="s">
        <v>549</v>
      </c>
      <c r="J3" s="696"/>
      <c r="K3" s="697"/>
      <c r="L3" s="698"/>
      <c r="M3" s="55"/>
    </row>
    <row r="4" spans="2:14" ht="16.5" customHeight="1" thickBot="1">
      <c r="B4" s="692"/>
      <c r="C4" s="692"/>
      <c r="D4" s="692"/>
      <c r="E4" s="699"/>
      <c r="F4" s="700"/>
      <c r="G4" s="683"/>
      <c r="H4" s="701"/>
      <c r="I4" s="702"/>
      <c r="J4" s="53"/>
      <c r="K4" s="53"/>
      <c r="L4" s="53"/>
      <c r="N4" s="704"/>
    </row>
    <row r="5" spans="2:14" ht="16.5" customHeight="1">
      <c r="B5" s="705" t="s">
        <v>415</v>
      </c>
      <c r="C5" s="706">
        <f>C11</f>
        <v>0</v>
      </c>
      <c r="D5" s="707">
        <f>C50</f>
        <v>0</v>
      </c>
      <c r="E5" s="706">
        <f>C89</f>
        <v>0</v>
      </c>
      <c r="F5" s="885">
        <f>C128</f>
        <v>0</v>
      </c>
      <c r="G5" s="885"/>
      <c r="H5" s="708">
        <f>C167</f>
        <v>0</v>
      </c>
      <c r="J5" s="709" t="s">
        <v>550</v>
      </c>
      <c r="K5" s="710"/>
      <c r="L5" s="710"/>
      <c r="M5" s="711"/>
      <c r="N5" s="712"/>
    </row>
    <row r="6" spans="2:14" ht="16.5" customHeight="1">
      <c r="B6" s="713"/>
      <c r="C6" s="714">
        <f>C10</f>
        <v>0</v>
      </c>
      <c r="D6" s="714">
        <f>C49</f>
        <v>0</v>
      </c>
      <c r="E6" s="714">
        <f>C88</f>
        <v>0</v>
      </c>
      <c r="F6" s="886">
        <f>C127</f>
        <v>0</v>
      </c>
      <c r="G6" s="886"/>
      <c r="H6" s="715">
        <f>C166</f>
        <v>0</v>
      </c>
      <c r="J6" s="716"/>
      <c r="K6" s="717"/>
      <c r="L6" s="717"/>
      <c r="M6" s="718"/>
      <c r="N6" s="719"/>
    </row>
    <row r="7" spans="2:14" ht="16.5" customHeight="1">
      <c r="B7" s="720"/>
      <c r="C7" s="721">
        <f>G46</f>
        <v>0</v>
      </c>
      <c r="D7" s="722">
        <f>G85</f>
        <v>0</v>
      </c>
      <c r="E7" s="722">
        <f>G124</f>
        <v>0</v>
      </c>
      <c r="F7" s="887">
        <f>G163</f>
        <v>0</v>
      </c>
      <c r="G7" s="887"/>
      <c r="H7" s="722">
        <f>G202</f>
        <v>0</v>
      </c>
      <c r="J7" s="723">
        <f>C7+D7+E7+F7+H7</f>
        <v>0</v>
      </c>
      <c r="K7" s="724"/>
      <c r="L7" s="724"/>
      <c r="M7" s="725"/>
      <c r="N7" s="726"/>
    </row>
    <row r="8" spans="2:14" ht="16.5" customHeight="1" thickBot="1">
      <c r="B8" s="727"/>
      <c r="C8" s="728" t="e">
        <f>H46</f>
        <v>#DIV/0!</v>
      </c>
      <c r="D8" s="729" t="e">
        <f>H85</f>
        <v>#DIV/0!</v>
      </c>
      <c r="E8" s="729" t="e">
        <f>H124</f>
        <v>#DIV/0!</v>
      </c>
      <c r="F8" s="888" t="e">
        <f>H163</f>
        <v>#DIV/0!</v>
      </c>
      <c r="G8" s="888"/>
      <c r="H8" s="729" t="e">
        <f>H202</f>
        <v>#DIV/0!</v>
      </c>
      <c r="I8" s="730"/>
      <c r="J8" s="729" t="e">
        <f>C8+D8+E8+F8+H8</f>
        <v>#DIV/0!</v>
      </c>
      <c r="K8" s="730"/>
      <c r="L8" s="730"/>
      <c r="M8" s="731"/>
      <c r="N8" s="704"/>
    </row>
    <row r="9" spans="2:14" ht="16.5" customHeight="1">
      <c r="B9" s="732"/>
      <c r="C9" s="733"/>
      <c r="D9" s="733"/>
      <c r="E9" s="734"/>
      <c r="F9" s="734"/>
      <c r="G9" s="733"/>
      <c r="H9" s="733"/>
      <c r="I9" s="735"/>
      <c r="J9" s="736"/>
      <c r="K9" s="53"/>
      <c r="L9" s="53"/>
      <c r="M9" s="55"/>
      <c r="N9" s="596"/>
    </row>
    <row r="10" spans="1:14" ht="17.25" customHeight="1">
      <c r="A10" s="53"/>
      <c r="B10" s="737" t="s">
        <v>551</v>
      </c>
      <c r="C10" s="738"/>
      <c r="G10" s="683"/>
      <c r="H10" s="701"/>
      <c r="I10" s="53"/>
      <c r="J10" s="53"/>
      <c r="L10" s="739" t="s">
        <v>552</v>
      </c>
      <c r="M10" s="739" t="s">
        <v>553</v>
      </c>
      <c r="N10" s="740" t="s">
        <v>542</v>
      </c>
    </row>
    <row r="11" spans="1:14" ht="17.25" customHeight="1">
      <c r="A11" s="53"/>
      <c r="B11" s="740" t="s">
        <v>554</v>
      </c>
      <c r="C11" s="741"/>
      <c r="D11" s="740"/>
      <c r="E11" s="742"/>
      <c r="F11" s="742"/>
      <c r="G11" s="739" t="s">
        <v>555</v>
      </c>
      <c r="I11" s="743">
        <f>$J$1</f>
        <v>0</v>
      </c>
      <c r="J11" s="743">
        <f>$K$1</f>
        <v>0</v>
      </c>
      <c r="K11" s="744">
        <f>$L$1</f>
        <v>0</v>
      </c>
      <c r="L11" s="745" t="s">
        <v>556</v>
      </c>
      <c r="M11" s="745" t="s">
        <v>557</v>
      </c>
      <c r="N11" s="746"/>
    </row>
    <row r="12" spans="2:14" s="747" customFormat="1" ht="15" customHeight="1">
      <c r="B12" s="748" t="s">
        <v>558</v>
      </c>
      <c r="C12" s="749"/>
      <c r="D12" s="749"/>
      <c r="E12" s="750"/>
      <c r="F12" s="750"/>
      <c r="G12" s="751"/>
      <c r="H12" s="752" t="s">
        <v>559</v>
      </c>
      <c r="I12" s="753"/>
      <c r="J12" s="753"/>
      <c r="K12" s="754"/>
      <c r="L12" s="754"/>
      <c r="M12" s="755"/>
      <c r="N12" s="756"/>
    </row>
    <row r="13" spans="2:14" ht="15" customHeight="1">
      <c r="B13" s="889" t="s">
        <v>560</v>
      </c>
      <c r="C13" s="890"/>
      <c r="D13" s="890"/>
      <c r="E13" s="891"/>
      <c r="F13" s="757"/>
      <c r="G13" s="758"/>
      <c r="H13" s="759" t="e">
        <f>+G13/$J$7</f>
        <v>#DIV/0!</v>
      </c>
      <c r="I13" s="760">
        <f>G13*ca</f>
        <v>0</v>
      </c>
      <c r="J13" s="760">
        <f>G13*cb</f>
        <v>0</v>
      </c>
      <c r="K13" s="760">
        <f>I13*cc</f>
        <v>0</v>
      </c>
      <c r="L13" s="761"/>
      <c r="M13" s="761"/>
      <c r="N13" s="762"/>
    </row>
    <row r="14" spans="2:14" ht="15" customHeight="1">
      <c r="B14" s="892" t="s">
        <v>561</v>
      </c>
      <c r="C14" s="891"/>
      <c r="D14" s="891"/>
      <c r="E14" s="891"/>
      <c r="F14" s="757"/>
      <c r="G14" s="758"/>
      <c r="H14" s="759" t="e">
        <f>+G14/$J$7</f>
        <v>#DIV/0!</v>
      </c>
      <c r="I14" s="760">
        <f>G14*ca</f>
        <v>0</v>
      </c>
      <c r="J14" s="760">
        <f>G14*cb</f>
        <v>0</v>
      </c>
      <c r="K14" s="760">
        <f>I14*cc</f>
        <v>0</v>
      </c>
      <c r="L14" s="761"/>
      <c r="M14" s="761"/>
      <c r="N14" s="762"/>
    </row>
    <row r="15" spans="2:14" ht="15" customHeight="1">
      <c r="B15" s="763"/>
      <c r="C15" s="764"/>
      <c r="D15" s="764"/>
      <c r="E15" s="765" t="s">
        <v>404</v>
      </c>
      <c r="F15" s="765"/>
      <c r="G15" s="724">
        <f>SUM(G13:G14)</f>
        <v>0</v>
      </c>
      <c r="H15" s="766" t="e">
        <f>+G15/$J$7</f>
        <v>#DIV/0!</v>
      </c>
      <c r="I15" s="724">
        <f>SUM(I13:I14)</f>
        <v>0</v>
      </c>
      <c r="J15" s="724">
        <f>SUM(J13:J14)</f>
        <v>0</v>
      </c>
      <c r="K15" s="767">
        <f>SUM(K13:K14)</f>
        <v>0</v>
      </c>
      <c r="L15" s="768"/>
      <c r="M15" s="768"/>
      <c r="N15" s="769"/>
    </row>
    <row r="16" spans="2:14" s="747" customFormat="1" ht="15" customHeight="1">
      <c r="B16" s="748" t="s">
        <v>562</v>
      </c>
      <c r="C16" s="770"/>
      <c r="D16" s="770"/>
      <c r="E16" s="750"/>
      <c r="F16" s="750"/>
      <c r="G16" s="771"/>
      <c r="H16" s="753"/>
      <c r="I16" s="753"/>
      <c r="J16" s="753"/>
      <c r="K16" s="754"/>
      <c r="L16" s="772"/>
      <c r="M16" s="772"/>
      <c r="N16" s="773"/>
    </row>
    <row r="17" spans="2:14" ht="15" customHeight="1">
      <c r="B17" s="889"/>
      <c r="C17" s="890"/>
      <c r="D17" s="890"/>
      <c r="E17" s="890"/>
      <c r="F17" s="757"/>
      <c r="G17" s="758"/>
      <c r="H17" s="759" t="e">
        <f>+G17/$J$7</f>
        <v>#DIV/0!</v>
      </c>
      <c r="I17" s="760">
        <f>G17*ca</f>
        <v>0</v>
      </c>
      <c r="J17" s="760">
        <f>G17*cb</f>
        <v>0</v>
      </c>
      <c r="K17" s="760">
        <f>I17*cc</f>
        <v>0</v>
      </c>
      <c r="L17" s="761"/>
      <c r="M17" s="761"/>
      <c r="N17" s="774"/>
    </row>
    <row r="18" spans="2:14" ht="15" customHeight="1">
      <c r="B18" s="892"/>
      <c r="C18" s="891"/>
      <c r="D18" s="891"/>
      <c r="E18" s="891"/>
      <c r="F18" s="757"/>
      <c r="G18" s="758"/>
      <c r="H18" s="759" t="e">
        <f>+G18/$J$7</f>
        <v>#DIV/0!</v>
      </c>
      <c r="I18" s="760">
        <f>G18*ca</f>
        <v>0</v>
      </c>
      <c r="J18" s="760">
        <f>G18*cb</f>
        <v>0</v>
      </c>
      <c r="K18" s="760">
        <f>I18*cc</f>
        <v>0</v>
      </c>
      <c r="L18" s="761"/>
      <c r="M18" s="761"/>
      <c r="N18" s="774"/>
    </row>
    <row r="19" spans="2:14" ht="15" customHeight="1">
      <c r="B19" s="775"/>
      <c r="C19" s="764"/>
      <c r="D19" s="764"/>
      <c r="E19" s="765" t="s">
        <v>404</v>
      </c>
      <c r="F19" s="765"/>
      <c r="G19" s="724">
        <f>SUM(G17:G18)</f>
        <v>0</v>
      </c>
      <c r="H19" s="766" t="e">
        <f>+G19/$J$7</f>
        <v>#DIV/0!</v>
      </c>
      <c r="I19" s="724">
        <f>SUM(I17:I18)</f>
        <v>0</v>
      </c>
      <c r="J19" s="724">
        <f>SUM(J17:J18)</f>
        <v>0</v>
      </c>
      <c r="K19" s="767">
        <f>SUM(K17:K18)</f>
        <v>0</v>
      </c>
      <c r="L19" s="776"/>
      <c r="M19" s="776"/>
      <c r="N19" s="777"/>
    </row>
    <row r="20" spans="2:14" s="747" customFormat="1" ht="15" customHeight="1">
      <c r="B20" s="778" t="s">
        <v>563</v>
      </c>
      <c r="C20" s="779"/>
      <c r="D20" s="779"/>
      <c r="E20" s="750"/>
      <c r="F20" s="750"/>
      <c r="G20" s="771"/>
      <c r="H20" s="753"/>
      <c r="I20" s="753"/>
      <c r="J20" s="753"/>
      <c r="K20" s="754"/>
      <c r="L20" s="772"/>
      <c r="M20" s="772"/>
      <c r="N20" s="773"/>
    </row>
    <row r="21" spans="2:14" ht="15" customHeight="1">
      <c r="B21" s="892"/>
      <c r="C21" s="891"/>
      <c r="D21" s="891"/>
      <c r="E21" s="891"/>
      <c r="F21" s="757"/>
      <c r="G21" s="758"/>
      <c r="H21" s="759" t="e">
        <f>+G21/$J$7</f>
        <v>#DIV/0!</v>
      </c>
      <c r="I21" s="760">
        <f>G21*ca</f>
        <v>0</v>
      </c>
      <c r="J21" s="760">
        <f>G21*cb</f>
        <v>0</v>
      </c>
      <c r="K21" s="760">
        <f>I21*cc</f>
        <v>0</v>
      </c>
      <c r="L21" s="761"/>
      <c r="M21" s="761"/>
      <c r="N21" s="774"/>
    </row>
    <row r="22" spans="2:14" ht="15" customHeight="1">
      <c r="B22" s="775"/>
      <c r="C22" s="780"/>
      <c r="D22" s="764"/>
      <c r="E22" s="765" t="s">
        <v>404</v>
      </c>
      <c r="F22" s="765"/>
      <c r="G22" s="724">
        <f>SUM(G21:G21)</f>
        <v>0</v>
      </c>
      <c r="H22" s="766" t="e">
        <f>+G22/$J$7</f>
        <v>#DIV/0!</v>
      </c>
      <c r="I22" s="724">
        <f>SUM(I21)</f>
        <v>0</v>
      </c>
      <c r="J22" s="724">
        <f>SUM(J21)</f>
        <v>0</v>
      </c>
      <c r="K22" s="767">
        <f>SUM(K21)</f>
        <v>0</v>
      </c>
      <c r="L22" s="781"/>
      <c r="M22" s="781"/>
      <c r="N22" s="777"/>
    </row>
    <row r="23" spans="2:14" s="747" customFormat="1" ht="15" customHeight="1">
      <c r="B23" s="778" t="s">
        <v>564</v>
      </c>
      <c r="C23" s="782"/>
      <c r="D23" s="782"/>
      <c r="E23" s="750"/>
      <c r="F23" s="750"/>
      <c r="G23" s="771"/>
      <c r="H23" s="753"/>
      <c r="I23" s="753"/>
      <c r="J23" s="753"/>
      <c r="K23" s="754"/>
      <c r="L23" s="772"/>
      <c r="M23" s="772"/>
      <c r="N23" s="773"/>
    </row>
    <row r="24" spans="2:14" ht="15" customHeight="1">
      <c r="B24" s="889"/>
      <c r="C24" s="890"/>
      <c r="D24" s="890"/>
      <c r="E24" s="890"/>
      <c r="F24" s="757"/>
      <c r="G24" s="758"/>
      <c r="H24" s="759" t="e">
        <f>+G24/$J$7</f>
        <v>#DIV/0!</v>
      </c>
      <c r="I24" s="760">
        <f>G24*ca</f>
        <v>0</v>
      </c>
      <c r="J24" s="760">
        <f>G24*cb</f>
        <v>0</v>
      </c>
      <c r="K24" s="760">
        <f>I24*cc</f>
        <v>0</v>
      </c>
      <c r="L24" s="761"/>
      <c r="M24" s="761"/>
      <c r="N24" s="774"/>
    </row>
    <row r="25" spans="2:14" ht="15" customHeight="1">
      <c r="B25" s="783"/>
      <c r="C25" s="757"/>
      <c r="D25" s="757"/>
      <c r="E25" s="757"/>
      <c r="F25" s="757"/>
      <c r="G25" s="758"/>
      <c r="H25" s="759" t="e">
        <f>+G25/$J$7</f>
        <v>#DIV/0!</v>
      </c>
      <c r="I25" s="760">
        <f>G25*ca</f>
        <v>0</v>
      </c>
      <c r="J25" s="760">
        <f>G25*cb</f>
        <v>0</v>
      </c>
      <c r="K25" s="760">
        <f>I25*cc</f>
        <v>0</v>
      </c>
      <c r="L25" s="761"/>
      <c r="M25" s="761"/>
      <c r="N25" s="774"/>
    </row>
    <row r="26" spans="2:14" ht="15" customHeight="1">
      <c r="B26" s="775"/>
      <c r="C26" s="764"/>
      <c r="D26" s="764"/>
      <c r="E26" s="765" t="s">
        <v>404</v>
      </c>
      <c r="F26" s="765"/>
      <c r="G26" s="724">
        <f>SUM(G24:G24)</f>
        <v>0</v>
      </c>
      <c r="H26" s="766" t="e">
        <f>+G26/$J$7</f>
        <v>#DIV/0!</v>
      </c>
      <c r="I26" s="724">
        <f>SUM(I24:I24)</f>
        <v>0</v>
      </c>
      <c r="J26" s="724">
        <f>SUM(J24:J24)</f>
        <v>0</v>
      </c>
      <c r="K26" s="767">
        <f>SUM(K24:K24)</f>
        <v>0</v>
      </c>
      <c r="L26" s="784"/>
      <c r="M26" s="776"/>
      <c r="N26" s="777"/>
    </row>
    <row r="27" spans="2:14" s="691" customFormat="1" ht="15" customHeight="1">
      <c r="B27" s="785" t="s">
        <v>565</v>
      </c>
      <c r="C27" s="786"/>
      <c r="D27" s="786"/>
      <c r="E27" s="787"/>
      <c r="F27" s="787"/>
      <c r="G27" s="788"/>
      <c r="H27" s="789"/>
      <c r="I27" s="789"/>
      <c r="J27" s="789"/>
      <c r="K27" s="790"/>
      <c r="L27" s="791"/>
      <c r="M27" s="791"/>
      <c r="N27" s="792"/>
    </row>
    <row r="28" spans="2:14" ht="15" customHeight="1">
      <c r="B28" s="889"/>
      <c r="C28" s="890"/>
      <c r="D28" s="890"/>
      <c r="E28" s="890"/>
      <c r="F28" s="757"/>
      <c r="G28" s="758"/>
      <c r="H28" s="759" t="e">
        <f aca="true" t="shared" si="0" ref="H28:H33">+G28/$J$7</f>
        <v>#DIV/0!</v>
      </c>
      <c r="I28" s="760">
        <f>G28*ca</f>
        <v>0</v>
      </c>
      <c r="J28" s="760">
        <f>G28*cb</f>
        <v>0</v>
      </c>
      <c r="K28" s="760">
        <f>I28*cc</f>
        <v>0</v>
      </c>
      <c r="L28" s="761"/>
      <c r="M28" s="761"/>
      <c r="N28" s="774"/>
    </row>
    <row r="29" spans="2:14" ht="15" customHeight="1">
      <c r="B29" s="893"/>
      <c r="C29" s="894"/>
      <c r="D29" s="894"/>
      <c r="E29" s="894"/>
      <c r="F29" s="793"/>
      <c r="G29" s="758"/>
      <c r="H29" s="759" t="e">
        <f t="shared" si="0"/>
        <v>#DIV/0!</v>
      </c>
      <c r="I29" s="760">
        <f>G29*ca</f>
        <v>0</v>
      </c>
      <c r="J29" s="760">
        <f>G29*cb</f>
        <v>0</v>
      </c>
      <c r="K29" s="760">
        <f>I29*cc</f>
        <v>0</v>
      </c>
      <c r="L29" s="761"/>
      <c r="M29" s="761"/>
      <c r="N29" s="774"/>
    </row>
    <row r="30" spans="2:14" ht="15" customHeight="1">
      <c r="B30" s="892"/>
      <c r="C30" s="891"/>
      <c r="D30" s="891"/>
      <c r="E30" s="891"/>
      <c r="F30" s="757"/>
      <c r="G30" s="758"/>
      <c r="H30" s="759" t="e">
        <f t="shared" si="0"/>
        <v>#DIV/0!</v>
      </c>
      <c r="I30" s="760">
        <f>G30*ca</f>
        <v>0</v>
      </c>
      <c r="J30" s="760">
        <f>G30*cb</f>
        <v>0</v>
      </c>
      <c r="K30" s="760">
        <f>I30*cc</f>
        <v>0</v>
      </c>
      <c r="L30" s="761"/>
      <c r="M30" s="761"/>
      <c r="N30" s="774"/>
    </row>
    <row r="31" spans="2:14" ht="15" customHeight="1">
      <c r="B31" s="783"/>
      <c r="C31" s="757"/>
      <c r="D31" s="757"/>
      <c r="E31" s="757"/>
      <c r="F31" s="757"/>
      <c r="G31" s="758"/>
      <c r="H31" s="759" t="e">
        <f t="shared" si="0"/>
        <v>#DIV/0!</v>
      </c>
      <c r="I31" s="760">
        <f>G31*ca</f>
        <v>0</v>
      </c>
      <c r="J31" s="760">
        <f>G31*cb</f>
        <v>0</v>
      </c>
      <c r="K31" s="760">
        <f>I31*cc</f>
        <v>0</v>
      </c>
      <c r="L31" s="761"/>
      <c r="M31" s="761"/>
      <c r="N31" s="774"/>
    </row>
    <row r="32" spans="2:16" ht="15" customHeight="1">
      <c r="B32" s="892"/>
      <c r="C32" s="891"/>
      <c r="D32" s="891"/>
      <c r="E32" s="891"/>
      <c r="F32" s="757"/>
      <c r="G32" s="758"/>
      <c r="H32" s="759" t="e">
        <f t="shared" si="0"/>
        <v>#DIV/0!</v>
      </c>
      <c r="I32" s="760">
        <f>G32*ca</f>
        <v>0</v>
      </c>
      <c r="J32" s="760">
        <f>G32*cb</f>
        <v>0</v>
      </c>
      <c r="K32" s="760">
        <f>I32*cc</f>
        <v>0</v>
      </c>
      <c r="L32" s="761"/>
      <c r="M32" s="761"/>
      <c r="N32" s="774"/>
      <c r="P32" s="794"/>
    </row>
    <row r="33" spans="2:14" ht="15" customHeight="1">
      <c r="B33" s="775"/>
      <c r="C33" s="764"/>
      <c r="D33" s="764"/>
      <c r="E33" s="765" t="s">
        <v>404</v>
      </c>
      <c r="F33" s="765"/>
      <c r="G33" s="724">
        <f>SUM(G28:G32)</f>
        <v>0</v>
      </c>
      <c r="H33" s="766" t="e">
        <f t="shared" si="0"/>
        <v>#DIV/0!</v>
      </c>
      <c r="I33" s="724">
        <f>SUM(I28:I32)</f>
        <v>0</v>
      </c>
      <c r="J33" s="724">
        <f>SUM(J28:J32)</f>
        <v>0</v>
      </c>
      <c r="K33" s="767">
        <f>SUM(K28:K32)</f>
        <v>0</v>
      </c>
      <c r="L33" s="784"/>
      <c r="M33" s="776"/>
      <c r="N33" s="777"/>
    </row>
    <row r="34" spans="2:14" s="747" customFormat="1" ht="15" customHeight="1">
      <c r="B34" s="778" t="s">
        <v>566</v>
      </c>
      <c r="C34" s="779"/>
      <c r="D34" s="779"/>
      <c r="E34" s="750"/>
      <c r="F34" s="750"/>
      <c r="G34" s="771"/>
      <c r="H34" s="753"/>
      <c r="I34" s="753"/>
      <c r="J34" s="753"/>
      <c r="K34" s="754"/>
      <c r="L34" s="772"/>
      <c r="M34" s="772"/>
      <c r="N34" s="773"/>
    </row>
    <row r="35" spans="2:14" ht="15" customHeight="1">
      <c r="B35" s="889"/>
      <c r="C35" s="890"/>
      <c r="D35" s="890"/>
      <c r="E35" s="890"/>
      <c r="F35" s="757"/>
      <c r="G35" s="758"/>
      <c r="H35" s="759" t="e">
        <f aca="true" t="shared" si="1" ref="H35:H40">+G35/$J$7</f>
        <v>#DIV/0!</v>
      </c>
      <c r="I35" s="760">
        <f>G35*ca</f>
        <v>0</v>
      </c>
      <c r="J35" s="760">
        <f>G35*cb</f>
        <v>0</v>
      </c>
      <c r="K35" s="760">
        <f>I35*cc</f>
        <v>0</v>
      </c>
      <c r="L35" s="761"/>
      <c r="M35" s="761"/>
      <c r="N35" s="774"/>
    </row>
    <row r="36" spans="2:14" ht="15" customHeight="1">
      <c r="B36" s="892"/>
      <c r="C36" s="891"/>
      <c r="D36" s="891"/>
      <c r="E36" s="891"/>
      <c r="F36" s="757"/>
      <c r="G36" s="758"/>
      <c r="H36" s="759" t="e">
        <f t="shared" si="1"/>
        <v>#DIV/0!</v>
      </c>
      <c r="I36" s="760">
        <f>G36*ca</f>
        <v>0</v>
      </c>
      <c r="J36" s="760">
        <f>G36*cb</f>
        <v>0</v>
      </c>
      <c r="K36" s="760">
        <f>I36*cc</f>
        <v>0</v>
      </c>
      <c r="L36" s="761"/>
      <c r="M36" s="761"/>
      <c r="N36" s="774"/>
    </row>
    <row r="37" spans="2:14" ht="15" customHeight="1" thickBot="1">
      <c r="B37" s="795"/>
      <c r="C37" s="796"/>
      <c r="D37" s="796"/>
      <c r="E37" s="797" t="s">
        <v>404</v>
      </c>
      <c r="F37" s="797"/>
      <c r="G37" s="798">
        <f>SUM(G35:G36)</f>
        <v>0</v>
      </c>
      <c r="H37" s="799" t="e">
        <f t="shared" si="1"/>
        <v>#DIV/0!</v>
      </c>
      <c r="I37" s="798">
        <f>SUM(I35:I36)</f>
        <v>0</v>
      </c>
      <c r="J37" s="798">
        <f>SUM(J35:J36)</f>
        <v>0</v>
      </c>
      <c r="K37" s="798">
        <f>SUM(K35:K36)</f>
        <v>0</v>
      </c>
      <c r="L37" s="800"/>
      <c r="M37" s="800"/>
      <c r="N37" s="801"/>
    </row>
    <row r="38" spans="2:14" ht="15" customHeight="1">
      <c r="B38" s="802"/>
      <c r="C38" s="803"/>
      <c r="D38" s="804"/>
      <c r="E38" s="805" t="s">
        <v>567</v>
      </c>
      <c r="F38" s="805"/>
      <c r="G38" s="806">
        <f>G37+G33+G26+G19+G15</f>
        <v>0</v>
      </c>
      <c r="H38" s="807" t="e">
        <f t="shared" si="1"/>
        <v>#DIV/0!</v>
      </c>
      <c r="I38" s="808"/>
      <c r="J38" s="808"/>
      <c r="K38" s="809"/>
      <c r="L38" s="810"/>
      <c r="M38" s="810"/>
      <c r="N38" s="811"/>
    </row>
    <row r="39" spans="2:15" ht="15" customHeight="1">
      <c r="B39" s="812" t="s">
        <v>568</v>
      </c>
      <c r="C39" s="813" t="s">
        <v>404</v>
      </c>
      <c r="D39" s="814"/>
      <c r="E39" s="815" t="s">
        <v>569</v>
      </c>
      <c r="F39" s="816"/>
      <c r="G39" s="817">
        <f>D39*F39</f>
        <v>0</v>
      </c>
      <c r="H39" s="818" t="e">
        <f t="shared" si="1"/>
        <v>#DIV/0!</v>
      </c>
      <c r="I39" s="819">
        <f>G39*ca</f>
        <v>0</v>
      </c>
      <c r="J39" s="819">
        <f>G39*cb</f>
        <v>0</v>
      </c>
      <c r="K39" s="819">
        <f>I39*cc</f>
        <v>0</v>
      </c>
      <c r="L39" s="820"/>
      <c r="M39" s="820"/>
      <c r="N39" s="821"/>
      <c r="O39" s="822"/>
    </row>
    <row r="40" spans="2:15" ht="15" customHeight="1">
      <c r="B40" s="823" t="s">
        <v>570</v>
      </c>
      <c r="C40" s="813" t="s">
        <v>404</v>
      </c>
      <c r="D40" s="824"/>
      <c r="E40" s="815" t="s">
        <v>569</v>
      </c>
      <c r="F40" s="816"/>
      <c r="G40" s="817">
        <f>D40*F40</f>
        <v>0</v>
      </c>
      <c r="H40" s="759" t="e">
        <f t="shared" si="1"/>
        <v>#DIV/0!</v>
      </c>
      <c r="I40" s="825">
        <f>G40*ca</f>
        <v>0</v>
      </c>
      <c r="J40" s="760">
        <f>G40*cb</f>
        <v>0</v>
      </c>
      <c r="K40" s="760">
        <f>I40*cc</f>
        <v>0</v>
      </c>
      <c r="L40" s="761"/>
      <c r="M40" s="761"/>
      <c r="N40" s="774"/>
      <c r="O40" s="822"/>
    </row>
    <row r="41" spans="2:14" ht="15" customHeight="1">
      <c r="B41" s="812" t="s">
        <v>571</v>
      </c>
      <c r="C41" s="826"/>
      <c r="D41" s="827"/>
      <c r="E41" s="828"/>
      <c r="F41" s="829"/>
      <c r="G41" s="830"/>
      <c r="H41" s="830"/>
      <c r="I41" s="830"/>
      <c r="J41" s="830"/>
      <c r="K41" s="831"/>
      <c r="L41" s="832"/>
      <c r="M41" s="832"/>
      <c r="N41" s="833"/>
    </row>
    <row r="42" spans="2:15" ht="15" customHeight="1">
      <c r="B42" s="783"/>
      <c r="C42" s="813" t="s">
        <v>404</v>
      </c>
      <c r="D42" s="834"/>
      <c r="E42" s="815" t="s">
        <v>569</v>
      </c>
      <c r="F42" s="816"/>
      <c r="G42" s="817">
        <f>D42*F42</f>
        <v>0</v>
      </c>
      <c r="H42" s="759" t="e">
        <f>+G42/$J$7</f>
        <v>#DIV/0!</v>
      </c>
      <c r="I42" s="825">
        <f>G42*ca</f>
        <v>0</v>
      </c>
      <c r="J42" s="760">
        <f>G42*cb</f>
        <v>0</v>
      </c>
      <c r="K42" s="760">
        <f>I42*cc</f>
        <v>0</v>
      </c>
      <c r="L42" s="761"/>
      <c r="M42" s="761"/>
      <c r="N42" s="774"/>
      <c r="O42" s="822"/>
    </row>
    <row r="43" spans="2:15" ht="15" customHeight="1">
      <c r="B43" s="823" t="s">
        <v>572</v>
      </c>
      <c r="C43" s="835"/>
      <c r="D43" s="836"/>
      <c r="E43" s="837"/>
      <c r="F43" s="837"/>
      <c r="G43" s="830"/>
      <c r="H43" s="830"/>
      <c r="I43" s="830"/>
      <c r="J43" s="830"/>
      <c r="K43" s="831"/>
      <c r="L43" s="832"/>
      <c r="M43" s="832"/>
      <c r="N43" s="833"/>
      <c r="O43" s="838"/>
    </row>
    <row r="44" spans="2:15" ht="15" customHeight="1">
      <c r="B44" s="783"/>
      <c r="C44" s="839" t="s">
        <v>404</v>
      </c>
      <c r="D44" s="834"/>
      <c r="E44" s="815" t="s">
        <v>569</v>
      </c>
      <c r="F44" s="840"/>
      <c r="G44" s="817">
        <f>D44*F44</f>
        <v>0</v>
      </c>
      <c r="H44" s="759" t="e">
        <f>+G44/$J$7</f>
        <v>#DIV/0!</v>
      </c>
      <c r="I44" s="825">
        <f>G44*ca</f>
        <v>0</v>
      </c>
      <c r="J44" s="760">
        <f>G44*cb</f>
        <v>0</v>
      </c>
      <c r="K44" s="760">
        <f>I44*cc</f>
        <v>0</v>
      </c>
      <c r="L44" s="761"/>
      <c r="M44" s="761"/>
      <c r="N44" s="774"/>
      <c r="O44" s="822"/>
    </row>
    <row r="45" spans="2:14" ht="8.25" customHeight="1" thickBot="1">
      <c r="B45" s="841"/>
      <c r="C45" s="842"/>
      <c r="D45" s="842"/>
      <c r="E45" s="842"/>
      <c r="F45" s="842"/>
      <c r="G45" s="842"/>
      <c r="H45" s="843"/>
      <c r="I45" s="843"/>
      <c r="J45" s="843"/>
      <c r="K45" s="844"/>
      <c r="L45" s="845"/>
      <c r="M45" s="845"/>
      <c r="N45" s="846"/>
    </row>
    <row r="46" spans="2:14" ht="15" customHeight="1">
      <c r="B46" s="847"/>
      <c r="C46" s="847"/>
      <c r="D46" s="847"/>
      <c r="E46" s="848" t="s">
        <v>573</v>
      </c>
      <c r="F46" s="848"/>
      <c r="G46" s="724">
        <f>G15+G19+G22+G26+G33+G37+G39+G40+G42+G44</f>
        <v>0</v>
      </c>
      <c r="H46" s="849" t="e">
        <f>G46/$J$7</f>
        <v>#DIV/0!</v>
      </c>
      <c r="I46" s="724">
        <f>I15+I19+I33+I37+I39+I42+I44</f>
        <v>0</v>
      </c>
      <c r="J46" s="724">
        <f>J15+J19+J33+J37+J39+J42+J44</f>
        <v>0</v>
      </c>
      <c r="K46" s="724">
        <f>K15+K19+K33+K37+K39+K42+K44</f>
        <v>0</v>
      </c>
      <c r="L46" s="690"/>
      <c r="M46" s="850"/>
      <c r="N46" s="851"/>
    </row>
    <row r="47" spans="1:14" ht="12.75">
      <c r="A47" s="53"/>
      <c r="B47" s="53"/>
      <c r="C47" s="53"/>
      <c r="D47" s="53"/>
      <c r="E47" s="53"/>
      <c r="F47" s="53"/>
      <c r="G47" s="53"/>
      <c r="H47" s="78"/>
      <c r="I47" s="852"/>
      <c r="J47" s="852"/>
      <c r="K47" s="53"/>
      <c r="L47" s="53"/>
      <c r="M47" s="53"/>
      <c r="N47" s="689" t="s">
        <v>574</v>
      </c>
    </row>
    <row r="48" spans="1:14" ht="16.5" customHeight="1">
      <c r="A48" s="53"/>
      <c r="B48" s="53"/>
      <c r="C48" s="53"/>
      <c r="D48" s="53"/>
      <c r="E48" s="53"/>
      <c r="F48" s="53"/>
      <c r="G48" s="53"/>
      <c r="H48" s="78"/>
      <c r="I48" s="852"/>
      <c r="J48" s="852"/>
      <c r="K48" s="53"/>
      <c r="L48" s="53"/>
      <c r="M48" s="53"/>
      <c r="N48" s="689"/>
    </row>
    <row r="49" spans="1:14" ht="15" customHeight="1">
      <c r="A49" s="53"/>
      <c r="B49" s="737" t="s">
        <v>575</v>
      </c>
      <c r="C49" s="738"/>
      <c r="G49" s="683"/>
      <c r="H49" s="701"/>
      <c r="I49" s="53"/>
      <c r="J49" s="53"/>
      <c r="L49" s="739" t="s">
        <v>552</v>
      </c>
      <c r="M49" s="739" t="s">
        <v>553</v>
      </c>
      <c r="N49" s="740" t="s">
        <v>542</v>
      </c>
    </row>
    <row r="50" spans="2:14" ht="16.5" customHeight="1">
      <c r="B50" s="740" t="s">
        <v>554</v>
      </c>
      <c r="C50" s="741"/>
      <c r="D50" s="740"/>
      <c r="E50" s="742"/>
      <c r="F50" s="742"/>
      <c r="G50" s="739" t="s">
        <v>555</v>
      </c>
      <c r="I50" s="743">
        <f>$J$1</f>
        <v>0</v>
      </c>
      <c r="J50" s="743">
        <f>$K$1</f>
        <v>0</v>
      </c>
      <c r="K50" s="744">
        <f>$L$1</f>
        <v>0</v>
      </c>
      <c r="L50" s="745" t="s">
        <v>556</v>
      </c>
      <c r="M50" s="745" t="s">
        <v>557</v>
      </c>
      <c r="N50" s="746"/>
    </row>
    <row r="51" spans="2:14" ht="13.5">
      <c r="B51" s="748" t="s">
        <v>558</v>
      </c>
      <c r="C51" s="749"/>
      <c r="D51" s="749"/>
      <c r="E51" s="750"/>
      <c r="F51" s="750"/>
      <c r="G51" s="751"/>
      <c r="H51" s="752" t="s">
        <v>559</v>
      </c>
      <c r="I51" s="753"/>
      <c r="J51" s="753"/>
      <c r="K51" s="754"/>
      <c r="L51" s="754"/>
      <c r="M51" s="755"/>
      <c r="N51" s="756"/>
    </row>
    <row r="52" spans="2:14" ht="13.5">
      <c r="B52" s="889"/>
      <c r="C52" s="890"/>
      <c r="D52" s="890"/>
      <c r="E52" s="891"/>
      <c r="F52" s="757"/>
      <c r="G52" s="758"/>
      <c r="H52" s="759" t="e">
        <f>+G52/$J$7</f>
        <v>#DIV/0!</v>
      </c>
      <c r="I52" s="760">
        <f>G52*ca</f>
        <v>0</v>
      </c>
      <c r="J52" s="760">
        <f>G52*cb</f>
        <v>0</v>
      </c>
      <c r="K52" s="760">
        <f>I52*cc</f>
        <v>0</v>
      </c>
      <c r="L52" s="761"/>
      <c r="M52" s="761"/>
      <c r="N52" s="762"/>
    </row>
    <row r="53" spans="2:14" ht="13.5">
      <c r="B53" s="892"/>
      <c r="C53" s="891"/>
      <c r="D53" s="891"/>
      <c r="E53" s="891"/>
      <c r="F53" s="757"/>
      <c r="G53" s="758"/>
      <c r="H53" s="759" t="e">
        <f>+G53/$J$7</f>
        <v>#DIV/0!</v>
      </c>
      <c r="I53" s="760">
        <f>G53*ca</f>
        <v>0</v>
      </c>
      <c r="J53" s="760">
        <f>G53*cb</f>
        <v>0</v>
      </c>
      <c r="K53" s="760">
        <f>I53*cc</f>
        <v>0</v>
      </c>
      <c r="L53" s="761"/>
      <c r="M53" s="761"/>
      <c r="N53" s="762"/>
    </row>
    <row r="54" spans="2:14" ht="13.5">
      <c r="B54" s="763"/>
      <c r="C54" s="764"/>
      <c r="D54" s="764"/>
      <c r="E54" s="765" t="s">
        <v>404</v>
      </c>
      <c r="F54" s="765"/>
      <c r="G54" s="724">
        <f>SUM(G52:G53)</f>
        <v>0</v>
      </c>
      <c r="H54" s="766" t="e">
        <f>+G54/$J$7</f>
        <v>#DIV/0!</v>
      </c>
      <c r="I54" s="724">
        <f>SUM(I52:I53)</f>
        <v>0</v>
      </c>
      <c r="J54" s="724">
        <f>SUM(J52:J53)</f>
        <v>0</v>
      </c>
      <c r="K54" s="767">
        <f>SUM(K52:K53)</f>
        <v>0</v>
      </c>
      <c r="L54" s="768"/>
      <c r="M54" s="768"/>
      <c r="N54" s="769"/>
    </row>
    <row r="55" spans="2:14" ht="13.5">
      <c r="B55" s="748" t="s">
        <v>562</v>
      </c>
      <c r="C55" s="770"/>
      <c r="D55" s="770"/>
      <c r="E55" s="750"/>
      <c r="F55" s="750"/>
      <c r="G55" s="771"/>
      <c r="H55" s="753"/>
      <c r="I55" s="753"/>
      <c r="J55" s="753"/>
      <c r="K55" s="754"/>
      <c r="L55" s="772"/>
      <c r="M55" s="772"/>
      <c r="N55" s="773"/>
    </row>
    <row r="56" spans="2:14" ht="13.5">
      <c r="B56" s="889"/>
      <c r="C56" s="890"/>
      <c r="D56" s="890"/>
      <c r="E56" s="890"/>
      <c r="F56" s="757"/>
      <c r="G56" s="758"/>
      <c r="H56" s="759" t="e">
        <f>+G56/$J$7</f>
        <v>#DIV/0!</v>
      </c>
      <c r="I56" s="760">
        <f>G56*ca</f>
        <v>0</v>
      </c>
      <c r="J56" s="760">
        <f>G56*cb</f>
        <v>0</v>
      </c>
      <c r="K56" s="760">
        <f>I56*cc</f>
        <v>0</v>
      </c>
      <c r="L56" s="761"/>
      <c r="M56" s="761"/>
      <c r="N56" s="774"/>
    </row>
    <row r="57" spans="2:14" ht="13.5">
      <c r="B57" s="892"/>
      <c r="C57" s="891"/>
      <c r="D57" s="891"/>
      <c r="E57" s="891"/>
      <c r="F57" s="757"/>
      <c r="G57" s="758"/>
      <c r="H57" s="759" t="e">
        <f>+G57/$J$7</f>
        <v>#DIV/0!</v>
      </c>
      <c r="I57" s="760">
        <f>G57*ca</f>
        <v>0</v>
      </c>
      <c r="J57" s="760">
        <f>G57*cb</f>
        <v>0</v>
      </c>
      <c r="K57" s="760">
        <f>I57*cc</f>
        <v>0</v>
      </c>
      <c r="L57" s="761"/>
      <c r="M57" s="761"/>
      <c r="N57" s="774"/>
    </row>
    <row r="58" spans="2:14" ht="16.5" customHeight="1">
      <c r="B58" s="775"/>
      <c r="C58" s="764"/>
      <c r="D58" s="764"/>
      <c r="E58" s="765" t="s">
        <v>404</v>
      </c>
      <c r="F58" s="765"/>
      <c r="G58" s="724">
        <f>SUM(G56:G57)</f>
        <v>0</v>
      </c>
      <c r="H58" s="766" t="e">
        <f>+G58/$J$7</f>
        <v>#DIV/0!</v>
      </c>
      <c r="I58" s="724">
        <f>SUM(I56:I57)</f>
        <v>0</v>
      </c>
      <c r="J58" s="724">
        <f>SUM(J56:J57)</f>
        <v>0</v>
      </c>
      <c r="K58" s="767">
        <f>SUM(K56:K57)</f>
        <v>0</v>
      </c>
      <c r="L58" s="776"/>
      <c r="M58" s="776"/>
      <c r="N58" s="777"/>
    </row>
    <row r="59" spans="2:14" ht="13.5">
      <c r="B59" s="778" t="s">
        <v>563</v>
      </c>
      <c r="C59" s="779"/>
      <c r="D59" s="779"/>
      <c r="E59" s="750"/>
      <c r="F59" s="750"/>
      <c r="G59" s="771"/>
      <c r="H59" s="753"/>
      <c r="I59" s="753"/>
      <c r="J59" s="753"/>
      <c r="K59" s="754"/>
      <c r="L59" s="772"/>
      <c r="M59" s="772"/>
      <c r="N59" s="773"/>
    </row>
    <row r="60" spans="2:14" ht="13.5">
      <c r="B60" s="892"/>
      <c r="C60" s="891"/>
      <c r="D60" s="891"/>
      <c r="E60" s="891"/>
      <c r="F60" s="757"/>
      <c r="G60" s="758"/>
      <c r="H60" s="759" t="e">
        <f>+G60/$J$7</f>
        <v>#DIV/0!</v>
      </c>
      <c r="I60" s="760">
        <f>G60*ca</f>
        <v>0</v>
      </c>
      <c r="J60" s="760">
        <f>G60*cb</f>
        <v>0</v>
      </c>
      <c r="K60" s="760">
        <f>I60*cc</f>
        <v>0</v>
      </c>
      <c r="L60" s="761"/>
      <c r="M60" s="761"/>
      <c r="N60" s="774"/>
    </row>
    <row r="61" spans="2:14" ht="13.5">
      <c r="B61" s="775"/>
      <c r="C61" s="780"/>
      <c r="D61" s="764"/>
      <c r="E61" s="765" t="s">
        <v>404</v>
      </c>
      <c r="F61" s="765"/>
      <c r="G61" s="724">
        <f>SUM(G60:G60)</f>
        <v>0</v>
      </c>
      <c r="H61" s="766" t="e">
        <f>+G61/$J$7</f>
        <v>#DIV/0!</v>
      </c>
      <c r="I61" s="724">
        <f>SUM(I60)</f>
        <v>0</v>
      </c>
      <c r="J61" s="724">
        <f>SUM(J60)</f>
        <v>0</v>
      </c>
      <c r="K61" s="767">
        <f>SUM(K60)</f>
        <v>0</v>
      </c>
      <c r="L61" s="781"/>
      <c r="M61" s="781"/>
      <c r="N61" s="777"/>
    </row>
    <row r="62" spans="2:14" ht="16.5" customHeight="1">
      <c r="B62" s="778" t="s">
        <v>564</v>
      </c>
      <c r="C62" s="782"/>
      <c r="D62" s="782"/>
      <c r="E62" s="750"/>
      <c r="F62" s="750"/>
      <c r="G62" s="771"/>
      <c r="H62" s="753"/>
      <c r="I62" s="753"/>
      <c r="J62" s="753"/>
      <c r="K62" s="754"/>
      <c r="L62" s="772"/>
      <c r="M62" s="772"/>
      <c r="N62" s="773"/>
    </row>
    <row r="63" spans="2:14" ht="16.5" customHeight="1">
      <c r="B63" s="889"/>
      <c r="C63" s="890"/>
      <c r="D63" s="890"/>
      <c r="E63" s="890"/>
      <c r="F63" s="757"/>
      <c r="G63" s="758"/>
      <c r="H63" s="759" t="e">
        <f>+G63/$J$7</f>
        <v>#DIV/0!</v>
      </c>
      <c r="I63" s="760">
        <f>G63*ca</f>
        <v>0</v>
      </c>
      <c r="J63" s="760">
        <f>G63*cb</f>
        <v>0</v>
      </c>
      <c r="K63" s="760">
        <f>I63*cc</f>
        <v>0</v>
      </c>
      <c r="L63" s="761"/>
      <c r="M63" s="761"/>
      <c r="N63" s="774"/>
    </row>
    <row r="64" spans="2:14" ht="13.5">
      <c r="B64" s="783"/>
      <c r="C64" s="757"/>
      <c r="D64" s="757"/>
      <c r="E64" s="757"/>
      <c r="F64" s="757"/>
      <c r="G64" s="758"/>
      <c r="H64" s="759" t="e">
        <f>+G64/$J$7</f>
        <v>#DIV/0!</v>
      </c>
      <c r="I64" s="760">
        <f>G64*ca</f>
        <v>0</v>
      </c>
      <c r="J64" s="760">
        <f>G64*cb</f>
        <v>0</v>
      </c>
      <c r="K64" s="760">
        <f>I64*cc</f>
        <v>0</v>
      </c>
      <c r="L64" s="761"/>
      <c r="M64" s="761"/>
      <c r="N64" s="774"/>
    </row>
    <row r="65" spans="2:14" ht="16.5" customHeight="1">
      <c r="B65" s="775"/>
      <c r="C65" s="764"/>
      <c r="D65" s="764"/>
      <c r="E65" s="765" t="s">
        <v>404</v>
      </c>
      <c r="F65" s="765"/>
      <c r="G65" s="724">
        <f>SUM(G63:G63)</f>
        <v>0</v>
      </c>
      <c r="H65" s="766" t="e">
        <f>+G65/$J$7</f>
        <v>#DIV/0!</v>
      </c>
      <c r="I65" s="724">
        <f>SUM(I63:I63)</f>
        <v>0</v>
      </c>
      <c r="J65" s="724">
        <f>SUM(J63:J63)</f>
        <v>0</v>
      </c>
      <c r="K65" s="767">
        <f>SUM(K63:K63)</f>
        <v>0</v>
      </c>
      <c r="L65" s="784"/>
      <c r="M65" s="776"/>
      <c r="N65" s="777"/>
    </row>
    <row r="66" spans="2:15" ht="13.5">
      <c r="B66" s="853" t="s">
        <v>565</v>
      </c>
      <c r="C66" s="854"/>
      <c r="D66" s="854"/>
      <c r="E66" s="855"/>
      <c r="F66" s="855"/>
      <c r="G66" s="856"/>
      <c r="H66" s="857"/>
      <c r="I66" s="857"/>
      <c r="J66" s="857"/>
      <c r="K66" s="858"/>
      <c r="L66" s="859"/>
      <c r="M66" s="859"/>
      <c r="N66" s="792"/>
      <c r="O66" s="822"/>
    </row>
    <row r="67" spans="2:14" ht="13.5">
      <c r="B67" s="889"/>
      <c r="C67" s="890"/>
      <c r="D67" s="890"/>
      <c r="E67" s="890"/>
      <c r="F67" s="757"/>
      <c r="G67" s="758"/>
      <c r="H67" s="759" t="e">
        <f aca="true" t="shared" si="2" ref="H67:H72">+G67/$J$7</f>
        <v>#DIV/0!</v>
      </c>
      <c r="I67" s="760">
        <f>G67*ca</f>
        <v>0</v>
      </c>
      <c r="J67" s="760">
        <f>G67*cb</f>
        <v>0</v>
      </c>
      <c r="K67" s="760">
        <f>I67*cc</f>
        <v>0</v>
      </c>
      <c r="L67" s="761"/>
      <c r="M67" s="761"/>
      <c r="N67" s="774"/>
    </row>
    <row r="68" spans="2:14" ht="16.5" customHeight="1">
      <c r="B68" s="893"/>
      <c r="C68" s="894"/>
      <c r="D68" s="894"/>
      <c r="E68" s="894"/>
      <c r="F68" s="793"/>
      <c r="G68" s="758"/>
      <c r="H68" s="759" t="e">
        <f t="shared" si="2"/>
        <v>#DIV/0!</v>
      </c>
      <c r="I68" s="760">
        <f>G68*ca</f>
        <v>0</v>
      </c>
      <c r="J68" s="760">
        <f>G68*cb</f>
        <v>0</v>
      </c>
      <c r="K68" s="760">
        <f>I68*cc</f>
        <v>0</v>
      </c>
      <c r="L68" s="761"/>
      <c r="M68" s="761"/>
      <c r="N68" s="774"/>
    </row>
    <row r="69" spans="2:14" ht="16.5" customHeight="1">
      <c r="B69" s="892"/>
      <c r="C69" s="891"/>
      <c r="D69" s="891"/>
      <c r="E69" s="891"/>
      <c r="F69" s="757"/>
      <c r="G69" s="758"/>
      <c r="H69" s="759" t="e">
        <f t="shared" si="2"/>
        <v>#DIV/0!</v>
      </c>
      <c r="I69" s="760">
        <f>G69*ca</f>
        <v>0</v>
      </c>
      <c r="J69" s="760">
        <f>G69*cb</f>
        <v>0</v>
      </c>
      <c r="K69" s="760">
        <f>I69*cc</f>
        <v>0</v>
      </c>
      <c r="L69" s="761"/>
      <c r="M69" s="761"/>
      <c r="N69" s="774"/>
    </row>
    <row r="70" spans="2:14" ht="16.5" customHeight="1">
      <c r="B70" s="783"/>
      <c r="C70" s="757"/>
      <c r="D70" s="757"/>
      <c r="E70" s="757"/>
      <c r="F70" s="757"/>
      <c r="G70" s="758"/>
      <c r="H70" s="759" t="e">
        <f t="shared" si="2"/>
        <v>#DIV/0!</v>
      </c>
      <c r="I70" s="760">
        <f>G70*ca</f>
        <v>0</v>
      </c>
      <c r="J70" s="760">
        <f>G70*cb</f>
        <v>0</v>
      </c>
      <c r="K70" s="760">
        <f>I70*cc</f>
        <v>0</v>
      </c>
      <c r="L70" s="761"/>
      <c r="M70" s="761"/>
      <c r="N70" s="774"/>
    </row>
    <row r="71" spans="2:14" ht="16.5" customHeight="1">
      <c r="B71" s="892"/>
      <c r="C71" s="891"/>
      <c r="D71" s="891"/>
      <c r="E71" s="891"/>
      <c r="F71" s="757"/>
      <c r="G71" s="758"/>
      <c r="H71" s="759" t="e">
        <f t="shared" si="2"/>
        <v>#DIV/0!</v>
      </c>
      <c r="I71" s="760">
        <f>G71*ca</f>
        <v>0</v>
      </c>
      <c r="J71" s="760">
        <f>G71*cb</f>
        <v>0</v>
      </c>
      <c r="K71" s="760">
        <f>I71*cc</f>
        <v>0</v>
      </c>
      <c r="L71" s="761"/>
      <c r="M71" s="761"/>
      <c r="N71" s="774"/>
    </row>
    <row r="72" spans="2:14" ht="16.5" customHeight="1">
      <c r="B72" s="775"/>
      <c r="C72" s="764"/>
      <c r="D72" s="764"/>
      <c r="E72" s="765" t="s">
        <v>404</v>
      </c>
      <c r="F72" s="765"/>
      <c r="G72" s="724">
        <f>SUM(G67:G71)</f>
        <v>0</v>
      </c>
      <c r="H72" s="766" t="e">
        <f t="shared" si="2"/>
        <v>#DIV/0!</v>
      </c>
      <c r="I72" s="724">
        <f>SUM(I67:I71)</f>
        <v>0</v>
      </c>
      <c r="J72" s="724">
        <f>SUM(J67:J71)</f>
        <v>0</v>
      </c>
      <c r="K72" s="767">
        <f>SUM(K67:K71)</f>
        <v>0</v>
      </c>
      <c r="L72" s="784"/>
      <c r="M72" s="776"/>
      <c r="N72" s="777"/>
    </row>
    <row r="73" spans="2:14" ht="16.5" customHeight="1">
      <c r="B73" s="778" t="s">
        <v>566</v>
      </c>
      <c r="C73" s="779"/>
      <c r="D73" s="779"/>
      <c r="E73" s="750"/>
      <c r="F73" s="750"/>
      <c r="G73" s="771"/>
      <c r="H73" s="753"/>
      <c r="I73" s="753"/>
      <c r="J73" s="753"/>
      <c r="K73" s="754"/>
      <c r="L73" s="772"/>
      <c r="M73" s="772"/>
      <c r="N73" s="773"/>
    </row>
    <row r="74" spans="2:14" ht="16.5" customHeight="1">
      <c r="B74" s="889"/>
      <c r="C74" s="890"/>
      <c r="D74" s="890"/>
      <c r="E74" s="890"/>
      <c r="F74" s="757"/>
      <c r="G74" s="758"/>
      <c r="H74" s="759" t="e">
        <f aca="true" t="shared" si="3" ref="H74:H79">+G74/$J$7</f>
        <v>#DIV/0!</v>
      </c>
      <c r="I74" s="760">
        <f>G74*ca</f>
        <v>0</v>
      </c>
      <c r="J74" s="760">
        <f>G74*cb</f>
        <v>0</v>
      </c>
      <c r="K74" s="760">
        <f>I74*cc</f>
        <v>0</v>
      </c>
      <c r="L74" s="761"/>
      <c r="M74" s="761"/>
      <c r="N74" s="774"/>
    </row>
    <row r="75" spans="2:14" ht="13.5">
      <c r="B75" s="892"/>
      <c r="C75" s="891"/>
      <c r="D75" s="891"/>
      <c r="E75" s="891"/>
      <c r="F75" s="757"/>
      <c r="G75" s="758"/>
      <c r="H75" s="759" t="e">
        <f t="shared" si="3"/>
        <v>#DIV/0!</v>
      </c>
      <c r="I75" s="760">
        <f>G75*ca</f>
        <v>0</v>
      </c>
      <c r="J75" s="760">
        <f>G75*cb</f>
        <v>0</v>
      </c>
      <c r="K75" s="760">
        <f>I75*cc</f>
        <v>0</v>
      </c>
      <c r="L75" s="761"/>
      <c r="M75" s="761"/>
      <c r="N75" s="774"/>
    </row>
    <row r="76" spans="2:14" ht="14.25" thickBot="1">
      <c r="B76" s="795"/>
      <c r="C76" s="796"/>
      <c r="D76" s="796"/>
      <c r="E76" s="797" t="s">
        <v>404</v>
      </c>
      <c r="F76" s="797"/>
      <c r="G76" s="798">
        <f>SUM(G74:G75)</f>
        <v>0</v>
      </c>
      <c r="H76" s="799" t="e">
        <f t="shared" si="3"/>
        <v>#DIV/0!</v>
      </c>
      <c r="I76" s="798">
        <f>SUM(I74:I75)</f>
        <v>0</v>
      </c>
      <c r="J76" s="798">
        <f>SUM(J74:J75)</f>
        <v>0</v>
      </c>
      <c r="K76" s="798">
        <f>SUM(K74:K75)</f>
        <v>0</v>
      </c>
      <c r="L76" s="800"/>
      <c r="M76" s="800"/>
      <c r="N76" s="801"/>
    </row>
    <row r="77" spans="2:14" ht="13.5">
      <c r="B77" s="802"/>
      <c r="C77" s="803"/>
      <c r="D77" s="804"/>
      <c r="E77" s="805" t="s">
        <v>567</v>
      </c>
      <c r="F77" s="805"/>
      <c r="G77" s="806">
        <f>G76+G72+G65+G58+G54</f>
        <v>0</v>
      </c>
      <c r="H77" s="807" t="e">
        <f t="shared" si="3"/>
        <v>#DIV/0!</v>
      </c>
      <c r="I77" s="808"/>
      <c r="J77" s="808"/>
      <c r="K77" s="809"/>
      <c r="L77" s="810"/>
      <c r="M77" s="810"/>
      <c r="N77" s="811"/>
    </row>
    <row r="78" spans="2:14" ht="13.5">
      <c r="B78" s="812" t="s">
        <v>568</v>
      </c>
      <c r="C78" s="813" t="s">
        <v>404</v>
      </c>
      <c r="D78" s="860">
        <f>D39</f>
        <v>0</v>
      </c>
      <c r="E78" s="815" t="s">
        <v>569</v>
      </c>
      <c r="F78" s="816"/>
      <c r="G78" s="817">
        <f>D78*F78</f>
        <v>0</v>
      </c>
      <c r="H78" s="818" t="e">
        <f t="shared" si="3"/>
        <v>#DIV/0!</v>
      </c>
      <c r="I78" s="819">
        <f>G78*ca</f>
        <v>0</v>
      </c>
      <c r="J78" s="819">
        <f>G78*cb</f>
        <v>0</v>
      </c>
      <c r="K78" s="819">
        <f>I78*cc</f>
        <v>0</v>
      </c>
      <c r="L78" s="820"/>
      <c r="M78" s="820"/>
      <c r="N78" s="821"/>
    </row>
    <row r="79" spans="2:14" ht="16.5" customHeight="1">
      <c r="B79" s="823" t="s">
        <v>570</v>
      </c>
      <c r="C79" s="813" t="s">
        <v>404</v>
      </c>
      <c r="D79" s="861">
        <f>D40</f>
        <v>0</v>
      </c>
      <c r="E79" s="815" t="s">
        <v>569</v>
      </c>
      <c r="F79" s="816"/>
      <c r="G79" s="817">
        <f>D79*F79</f>
        <v>0</v>
      </c>
      <c r="H79" s="759" t="e">
        <f t="shared" si="3"/>
        <v>#DIV/0!</v>
      </c>
      <c r="I79" s="825">
        <f>G79*ca</f>
        <v>0</v>
      </c>
      <c r="J79" s="760">
        <f>G79*cb</f>
        <v>0</v>
      </c>
      <c r="K79" s="760">
        <f>I79*cc</f>
        <v>0</v>
      </c>
      <c r="L79" s="761"/>
      <c r="M79" s="761"/>
      <c r="N79" s="774"/>
    </row>
    <row r="80" spans="2:14" ht="16.5" customHeight="1">
      <c r="B80" s="812" t="s">
        <v>571</v>
      </c>
      <c r="C80" s="826"/>
      <c r="D80" s="827"/>
      <c r="E80" s="828"/>
      <c r="F80" s="829"/>
      <c r="G80" s="830"/>
      <c r="H80" s="830"/>
      <c r="I80" s="830"/>
      <c r="J80" s="830"/>
      <c r="K80" s="831"/>
      <c r="L80" s="832"/>
      <c r="M80" s="832"/>
      <c r="N80" s="833"/>
    </row>
    <row r="81" spans="2:14" ht="16.5" customHeight="1">
      <c r="B81" s="783"/>
      <c r="C81" s="813" t="s">
        <v>404</v>
      </c>
      <c r="D81" s="862">
        <f>D42</f>
        <v>0</v>
      </c>
      <c r="E81" s="815" t="s">
        <v>569</v>
      </c>
      <c r="F81" s="816"/>
      <c r="G81" s="817">
        <f>D81*F81</f>
        <v>0</v>
      </c>
      <c r="H81" s="759" t="e">
        <f>+G81/$J$7</f>
        <v>#DIV/0!</v>
      </c>
      <c r="I81" s="825">
        <f>G81*ca</f>
        <v>0</v>
      </c>
      <c r="J81" s="760">
        <f>G81*cb</f>
        <v>0</v>
      </c>
      <c r="K81" s="760">
        <f>I81*cc</f>
        <v>0</v>
      </c>
      <c r="L81" s="761"/>
      <c r="M81" s="761"/>
      <c r="N81" s="774"/>
    </row>
    <row r="82" spans="2:14" ht="16.5" customHeight="1">
      <c r="B82" s="823" t="s">
        <v>572</v>
      </c>
      <c r="C82" s="835"/>
      <c r="D82" s="836"/>
      <c r="E82" s="837"/>
      <c r="F82" s="837"/>
      <c r="G82" s="830"/>
      <c r="H82" s="830"/>
      <c r="I82" s="830"/>
      <c r="J82" s="830"/>
      <c r="K82" s="831"/>
      <c r="L82" s="832"/>
      <c r="M82" s="832"/>
      <c r="N82" s="833"/>
    </row>
    <row r="83" spans="2:14" ht="16.5" customHeight="1">
      <c r="B83" s="783"/>
      <c r="C83" s="839" t="s">
        <v>404</v>
      </c>
      <c r="D83" s="862">
        <f>D44</f>
        <v>0</v>
      </c>
      <c r="E83" s="815" t="s">
        <v>569</v>
      </c>
      <c r="F83" s="840"/>
      <c r="G83" s="817">
        <f>D83*F83</f>
        <v>0</v>
      </c>
      <c r="H83" s="759" t="e">
        <f>+G83/$J$7</f>
        <v>#DIV/0!</v>
      </c>
      <c r="I83" s="825">
        <f>G83*ca</f>
        <v>0</v>
      </c>
      <c r="J83" s="760">
        <f>G83*cb</f>
        <v>0</v>
      </c>
      <c r="K83" s="760">
        <f>I83*cc</f>
        <v>0</v>
      </c>
      <c r="L83" s="761"/>
      <c r="M83" s="761"/>
      <c r="N83" s="774"/>
    </row>
    <row r="84" spans="2:14" ht="14.25" thickBot="1">
      <c r="B84" s="841"/>
      <c r="C84" s="842"/>
      <c r="D84" s="842"/>
      <c r="E84" s="842"/>
      <c r="F84" s="842"/>
      <c r="G84" s="842"/>
      <c r="H84" s="843"/>
      <c r="I84" s="843"/>
      <c r="J84" s="843"/>
      <c r="K84" s="844"/>
      <c r="L84" s="845"/>
      <c r="M84" s="845"/>
      <c r="N84" s="846"/>
    </row>
    <row r="85" spans="2:14" ht="16.5" customHeight="1">
      <c r="B85" s="847"/>
      <c r="C85" s="847"/>
      <c r="D85" s="847"/>
      <c r="E85" s="848" t="s">
        <v>576</v>
      </c>
      <c r="F85" s="848"/>
      <c r="G85" s="724">
        <f>G54+G58+G61+G65+G72+G76+G78+G79+G81+G83</f>
        <v>0</v>
      </c>
      <c r="H85" s="849" t="e">
        <f>G85/$J$7</f>
        <v>#DIV/0!</v>
      </c>
      <c r="I85" s="724">
        <f>I54+I58+I72+I76+I78+I81+I83</f>
        <v>0</v>
      </c>
      <c r="J85" s="724">
        <f>J54+J58+J72+J76+J78+J81+J83</f>
        <v>0</v>
      </c>
      <c r="K85" s="724">
        <f>K54+K58+K72+K76+K78+K81+K83</f>
        <v>0</v>
      </c>
      <c r="L85" s="690"/>
      <c r="M85" s="850"/>
      <c r="N85" s="851"/>
    </row>
    <row r="86" spans="2:14" ht="16.5" customHeight="1">
      <c r="B86" s="847"/>
      <c r="C86" s="847"/>
      <c r="D86" s="847"/>
      <c r="E86" s="848"/>
      <c r="F86" s="848"/>
      <c r="G86" s="724"/>
      <c r="H86" s="849"/>
      <c r="I86" s="724"/>
      <c r="J86" s="724"/>
      <c r="K86" s="53"/>
      <c r="L86" s="53"/>
      <c r="M86" s="863"/>
      <c r="N86" s="689" t="s">
        <v>577</v>
      </c>
    </row>
    <row r="87" spans="2:14" ht="16.5" customHeight="1">
      <c r="B87" s="847"/>
      <c r="C87" s="847"/>
      <c r="D87" s="847"/>
      <c r="E87" s="848"/>
      <c r="F87" s="848"/>
      <c r="G87" s="724"/>
      <c r="H87" s="849"/>
      <c r="I87" s="724"/>
      <c r="J87" s="724"/>
      <c r="K87" s="53"/>
      <c r="L87" s="53"/>
      <c r="M87" s="863"/>
      <c r="N87" s="689"/>
    </row>
    <row r="88" spans="2:14" ht="13.5">
      <c r="B88" s="737" t="s">
        <v>578</v>
      </c>
      <c r="C88" s="738"/>
      <c r="G88" s="683"/>
      <c r="H88" s="701"/>
      <c r="I88" s="53"/>
      <c r="J88" s="53"/>
      <c r="L88" s="739" t="s">
        <v>552</v>
      </c>
      <c r="M88" s="739" t="s">
        <v>553</v>
      </c>
      <c r="N88" s="740" t="s">
        <v>542</v>
      </c>
    </row>
    <row r="89" spans="2:14" ht="13.5">
      <c r="B89" s="740" t="s">
        <v>554</v>
      </c>
      <c r="C89" s="741"/>
      <c r="D89" s="740"/>
      <c r="E89" s="742"/>
      <c r="F89" s="742"/>
      <c r="G89" s="739" t="s">
        <v>555</v>
      </c>
      <c r="I89" s="743">
        <f>$J$1</f>
        <v>0</v>
      </c>
      <c r="J89" s="743">
        <f>$K$1</f>
        <v>0</v>
      </c>
      <c r="K89" s="744">
        <f>$L$1</f>
        <v>0</v>
      </c>
      <c r="L89" s="745" t="s">
        <v>556</v>
      </c>
      <c r="M89" s="745" t="s">
        <v>557</v>
      </c>
      <c r="N89" s="746"/>
    </row>
    <row r="90" spans="2:14" ht="13.5">
      <c r="B90" s="748" t="s">
        <v>558</v>
      </c>
      <c r="C90" s="749"/>
      <c r="D90" s="749"/>
      <c r="E90" s="750"/>
      <c r="F90" s="750"/>
      <c r="G90" s="751"/>
      <c r="H90" s="752" t="s">
        <v>559</v>
      </c>
      <c r="I90" s="753"/>
      <c r="J90" s="753"/>
      <c r="K90" s="754"/>
      <c r="L90" s="754"/>
      <c r="M90" s="755"/>
      <c r="N90" s="756"/>
    </row>
    <row r="91" spans="2:14" ht="13.5">
      <c r="B91" s="889"/>
      <c r="C91" s="890"/>
      <c r="D91" s="890"/>
      <c r="E91" s="891"/>
      <c r="F91" s="757"/>
      <c r="G91" s="758"/>
      <c r="H91" s="759" t="e">
        <f>+G91/$J$7</f>
        <v>#DIV/0!</v>
      </c>
      <c r="I91" s="760">
        <f>G91*ca</f>
        <v>0</v>
      </c>
      <c r="J91" s="760">
        <f>G91*cb</f>
        <v>0</v>
      </c>
      <c r="K91" s="760">
        <f>I91*cc</f>
        <v>0</v>
      </c>
      <c r="L91" s="761"/>
      <c r="M91" s="761"/>
      <c r="N91" s="762"/>
    </row>
    <row r="92" spans="2:14" ht="13.5">
      <c r="B92" s="892"/>
      <c r="C92" s="891"/>
      <c r="D92" s="891"/>
      <c r="E92" s="891"/>
      <c r="F92" s="757"/>
      <c r="G92" s="758"/>
      <c r="H92" s="759" t="e">
        <f>+G92/$J$7</f>
        <v>#DIV/0!</v>
      </c>
      <c r="I92" s="760">
        <f>G92*ca</f>
        <v>0</v>
      </c>
      <c r="J92" s="760">
        <f>G92*cb</f>
        <v>0</v>
      </c>
      <c r="K92" s="760">
        <f>I92*cc</f>
        <v>0</v>
      </c>
      <c r="L92" s="761"/>
      <c r="M92" s="761"/>
      <c r="N92" s="762"/>
    </row>
    <row r="93" spans="2:14" ht="13.5">
      <c r="B93" s="763"/>
      <c r="C93" s="764"/>
      <c r="D93" s="764"/>
      <c r="E93" s="765" t="s">
        <v>404</v>
      </c>
      <c r="F93" s="765"/>
      <c r="G93" s="724">
        <f>SUM(G91:G92)</f>
        <v>0</v>
      </c>
      <c r="H93" s="766" t="e">
        <f>+G93/$J$7</f>
        <v>#DIV/0!</v>
      </c>
      <c r="I93" s="724">
        <f>SUM(I91:I92)</f>
        <v>0</v>
      </c>
      <c r="J93" s="724">
        <f>SUM(J91:J92)</f>
        <v>0</v>
      </c>
      <c r="K93" s="767">
        <f>SUM(K91:K92)</f>
        <v>0</v>
      </c>
      <c r="L93" s="768"/>
      <c r="M93" s="768"/>
      <c r="N93" s="769"/>
    </row>
    <row r="94" spans="2:14" ht="13.5">
      <c r="B94" s="748" t="s">
        <v>562</v>
      </c>
      <c r="C94" s="770"/>
      <c r="D94" s="770"/>
      <c r="E94" s="750"/>
      <c r="F94" s="750"/>
      <c r="G94" s="771"/>
      <c r="H94" s="753"/>
      <c r="I94" s="753"/>
      <c r="J94" s="753"/>
      <c r="K94" s="754"/>
      <c r="L94" s="772"/>
      <c r="M94" s="772"/>
      <c r="N94" s="773"/>
    </row>
    <row r="95" spans="2:14" ht="13.5">
      <c r="B95" s="889"/>
      <c r="C95" s="890"/>
      <c r="D95" s="890"/>
      <c r="E95" s="890"/>
      <c r="F95" s="757"/>
      <c r="G95" s="758"/>
      <c r="H95" s="759" t="e">
        <f>+G95/$J$7</f>
        <v>#DIV/0!</v>
      </c>
      <c r="I95" s="760">
        <f>G95*ca</f>
        <v>0</v>
      </c>
      <c r="J95" s="760">
        <f>G95*cb</f>
        <v>0</v>
      </c>
      <c r="K95" s="760">
        <f>I95*cc</f>
        <v>0</v>
      </c>
      <c r="L95" s="761"/>
      <c r="M95" s="761"/>
      <c r="N95" s="774"/>
    </row>
    <row r="96" spans="2:14" ht="13.5">
      <c r="B96" s="892"/>
      <c r="C96" s="891"/>
      <c r="D96" s="891"/>
      <c r="E96" s="891"/>
      <c r="F96" s="757"/>
      <c r="G96" s="758"/>
      <c r="H96" s="759" t="e">
        <f>+G96/$J$7</f>
        <v>#DIV/0!</v>
      </c>
      <c r="I96" s="760">
        <f>G96*ca</f>
        <v>0</v>
      </c>
      <c r="J96" s="760">
        <f>G96*cb</f>
        <v>0</v>
      </c>
      <c r="K96" s="760">
        <f>I96*cc</f>
        <v>0</v>
      </c>
      <c r="L96" s="761"/>
      <c r="M96" s="761"/>
      <c r="N96" s="774"/>
    </row>
    <row r="97" spans="2:14" ht="13.5">
      <c r="B97" s="775"/>
      <c r="C97" s="764"/>
      <c r="D97" s="764"/>
      <c r="E97" s="765" t="s">
        <v>404</v>
      </c>
      <c r="F97" s="765"/>
      <c r="G97" s="724">
        <f>SUM(G95:G96)</f>
        <v>0</v>
      </c>
      <c r="H97" s="766" t="e">
        <f>+G97/$J$7</f>
        <v>#DIV/0!</v>
      </c>
      <c r="I97" s="724">
        <f>SUM(I95:I96)</f>
        <v>0</v>
      </c>
      <c r="J97" s="724">
        <f>SUM(J95:J96)</f>
        <v>0</v>
      </c>
      <c r="K97" s="767">
        <f>SUM(K95:K96)</f>
        <v>0</v>
      </c>
      <c r="L97" s="776"/>
      <c r="M97" s="776"/>
      <c r="N97" s="777"/>
    </row>
    <row r="98" spans="2:14" ht="13.5">
      <c r="B98" s="778" t="s">
        <v>563</v>
      </c>
      <c r="C98" s="779"/>
      <c r="D98" s="779"/>
      <c r="E98" s="750"/>
      <c r="F98" s="750"/>
      <c r="G98" s="771"/>
      <c r="H98" s="753"/>
      <c r="I98" s="753"/>
      <c r="J98" s="753"/>
      <c r="K98" s="754"/>
      <c r="L98" s="772"/>
      <c r="M98" s="772"/>
      <c r="N98" s="773"/>
    </row>
    <row r="99" spans="2:14" ht="13.5">
      <c r="B99" s="892"/>
      <c r="C99" s="891"/>
      <c r="D99" s="891"/>
      <c r="E99" s="891"/>
      <c r="F99" s="757"/>
      <c r="G99" s="758"/>
      <c r="H99" s="759" t="e">
        <f>+G99/$J$7</f>
        <v>#DIV/0!</v>
      </c>
      <c r="I99" s="760">
        <f>G99*ca</f>
        <v>0</v>
      </c>
      <c r="J99" s="760">
        <f>G99*cb</f>
        <v>0</v>
      </c>
      <c r="K99" s="760">
        <f>I99*cc</f>
        <v>0</v>
      </c>
      <c r="L99" s="761"/>
      <c r="M99" s="761"/>
      <c r="N99" s="774"/>
    </row>
    <row r="100" spans="2:14" ht="13.5">
      <c r="B100" s="775"/>
      <c r="C100" s="780"/>
      <c r="D100" s="764"/>
      <c r="E100" s="765" t="s">
        <v>404</v>
      </c>
      <c r="F100" s="765"/>
      <c r="G100" s="724">
        <f>SUM(G99:G99)</f>
        <v>0</v>
      </c>
      <c r="H100" s="766" t="e">
        <f>+G100/$J$7</f>
        <v>#DIV/0!</v>
      </c>
      <c r="I100" s="724">
        <f>SUM(I99)</f>
        <v>0</v>
      </c>
      <c r="J100" s="724">
        <f>SUM(J99)</f>
        <v>0</v>
      </c>
      <c r="K100" s="767">
        <f>SUM(K99)</f>
        <v>0</v>
      </c>
      <c r="L100" s="781"/>
      <c r="M100" s="781"/>
      <c r="N100" s="777"/>
    </row>
    <row r="101" spans="2:14" ht="13.5">
      <c r="B101" s="778" t="s">
        <v>564</v>
      </c>
      <c r="C101" s="782"/>
      <c r="D101" s="782"/>
      <c r="E101" s="750"/>
      <c r="F101" s="750"/>
      <c r="G101" s="771"/>
      <c r="H101" s="753"/>
      <c r="I101" s="753"/>
      <c r="J101" s="753"/>
      <c r="K101" s="754"/>
      <c r="L101" s="772"/>
      <c r="M101" s="772"/>
      <c r="N101" s="773"/>
    </row>
    <row r="102" spans="2:14" ht="13.5">
      <c r="B102" s="889"/>
      <c r="C102" s="890"/>
      <c r="D102" s="890"/>
      <c r="E102" s="890"/>
      <c r="F102" s="757"/>
      <c r="G102" s="758"/>
      <c r="H102" s="759" t="e">
        <f>+G102/$J$7</f>
        <v>#DIV/0!</v>
      </c>
      <c r="I102" s="760">
        <f>G102*ca</f>
        <v>0</v>
      </c>
      <c r="J102" s="760">
        <f>G102*cb</f>
        <v>0</v>
      </c>
      <c r="K102" s="760">
        <f>I102*cc</f>
        <v>0</v>
      </c>
      <c r="L102" s="761"/>
      <c r="M102" s="761"/>
      <c r="N102" s="774"/>
    </row>
    <row r="103" spans="2:14" ht="13.5">
      <c r="B103" s="783"/>
      <c r="C103" s="757"/>
      <c r="D103" s="757"/>
      <c r="E103" s="757"/>
      <c r="F103" s="757"/>
      <c r="G103" s="758"/>
      <c r="H103" s="759" t="e">
        <f>+G103/$J$7</f>
        <v>#DIV/0!</v>
      </c>
      <c r="I103" s="760">
        <f>G103*ca</f>
        <v>0</v>
      </c>
      <c r="J103" s="760">
        <f>G103*cb</f>
        <v>0</v>
      </c>
      <c r="K103" s="760">
        <f>I103*cc</f>
        <v>0</v>
      </c>
      <c r="L103" s="761"/>
      <c r="M103" s="761"/>
      <c r="N103" s="774"/>
    </row>
    <row r="104" spans="2:14" ht="13.5">
      <c r="B104" s="775"/>
      <c r="C104" s="764"/>
      <c r="D104" s="764"/>
      <c r="E104" s="765" t="s">
        <v>404</v>
      </c>
      <c r="F104" s="765"/>
      <c r="G104" s="724">
        <f>SUM(G102:G102)</f>
        <v>0</v>
      </c>
      <c r="H104" s="766" t="e">
        <f>+G104/$J$7</f>
        <v>#DIV/0!</v>
      </c>
      <c r="I104" s="724">
        <f>SUM(I102:I102)</f>
        <v>0</v>
      </c>
      <c r="J104" s="724">
        <f>SUM(J102:J102)</f>
        <v>0</v>
      </c>
      <c r="K104" s="767">
        <f>SUM(K102:K102)</f>
        <v>0</v>
      </c>
      <c r="L104" s="784"/>
      <c r="M104" s="776"/>
      <c r="N104" s="777"/>
    </row>
    <row r="105" spans="2:14" ht="13.5">
      <c r="B105" s="853" t="s">
        <v>565</v>
      </c>
      <c r="C105" s="854"/>
      <c r="D105" s="854"/>
      <c r="E105" s="855"/>
      <c r="F105" s="855"/>
      <c r="G105" s="856"/>
      <c r="H105" s="857"/>
      <c r="I105" s="857"/>
      <c r="J105" s="857"/>
      <c r="K105" s="858"/>
      <c r="L105" s="859"/>
      <c r="M105" s="859"/>
      <c r="N105" s="792"/>
    </row>
    <row r="106" spans="2:14" ht="13.5">
      <c r="B106" s="889"/>
      <c r="C106" s="890"/>
      <c r="D106" s="890"/>
      <c r="E106" s="890"/>
      <c r="F106" s="757"/>
      <c r="G106" s="758"/>
      <c r="H106" s="759" t="e">
        <f aca="true" t="shared" si="4" ref="H106:H111">+G106/$J$7</f>
        <v>#DIV/0!</v>
      </c>
      <c r="I106" s="760">
        <f>G106*ca</f>
        <v>0</v>
      </c>
      <c r="J106" s="760">
        <f>G106*cb</f>
        <v>0</v>
      </c>
      <c r="K106" s="760">
        <f>I106*cc</f>
        <v>0</v>
      </c>
      <c r="L106" s="761"/>
      <c r="M106" s="761"/>
      <c r="N106" s="774"/>
    </row>
    <row r="107" spans="2:14" ht="13.5">
      <c r="B107" s="893"/>
      <c r="C107" s="894"/>
      <c r="D107" s="894"/>
      <c r="E107" s="894"/>
      <c r="F107" s="793"/>
      <c r="G107" s="758"/>
      <c r="H107" s="759" t="e">
        <f t="shared" si="4"/>
        <v>#DIV/0!</v>
      </c>
      <c r="I107" s="760">
        <f>G107*ca</f>
        <v>0</v>
      </c>
      <c r="J107" s="760">
        <f>G107*cb</f>
        <v>0</v>
      </c>
      <c r="K107" s="760">
        <f>I107*cc</f>
        <v>0</v>
      </c>
      <c r="L107" s="761"/>
      <c r="M107" s="761"/>
      <c r="N107" s="774"/>
    </row>
    <row r="108" spans="2:14" ht="13.5">
      <c r="B108" s="892"/>
      <c r="C108" s="891"/>
      <c r="D108" s="891"/>
      <c r="E108" s="891"/>
      <c r="F108" s="757"/>
      <c r="G108" s="758"/>
      <c r="H108" s="759" t="e">
        <f t="shared" si="4"/>
        <v>#DIV/0!</v>
      </c>
      <c r="I108" s="760">
        <f>G108*ca</f>
        <v>0</v>
      </c>
      <c r="J108" s="760">
        <f>G108*cb</f>
        <v>0</v>
      </c>
      <c r="K108" s="760">
        <f>I108*cc</f>
        <v>0</v>
      </c>
      <c r="L108" s="761"/>
      <c r="M108" s="761"/>
      <c r="N108" s="774"/>
    </row>
    <row r="109" spans="2:14" ht="13.5">
      <c r="B109" s="783"/>
      <c r="C109" s="757"/>
      <c r="D109" s="757"/>
      <c r="E109" s="757"/>
      <c r="F109" s="757"/>
      <c r="G109" s="758"/>
      <c r="H109" s="759" t="e">
        <f t="shared" si="4"/>
        <v>#DIV/0!</v>
      </c>
      <c r="I109" s="760">
        <f>G109*ca</f>
        <v>0</v>
      </c>
      <c r="J109" s="760">
        <f>G109*cb</f>
        <v>0</v>
      </c>
      <c r="K109" s="760">
        <f>I109*cc</f>
        <v>0</v>
      </c>
      <c r="L109" s="761"/>
      <c r="M109" s="761"/>
      <c r="N109" s="774"/>
    </row>
    <row r="110" spans="2:14" ht="13.5">
      <c r="B110" s="892"/>
      <c r="C110" s="891"/>
      <c r="D110" s="891"/>
      <c r="E110" s="891"/>
      <c r="F110" s="757"/>
      <c r="G110" s="758"/>
      <c r="H110" s="759" t="e">
        <f t="shared" si="4"/>
        <v>#DIV/0!</v>
      </c>
      <c r="I110" s="760">
        <f>G110*ca</f>
        <v>0</v>
      </c>
      <c r="J110" s="760">
        <f>G110*cb</f>
        <v>0</v>
      </c>
      <c r="K110" s="760">
        <f>I110*cc</f>
        <v>0</v>
      </c>
      <c r="L110" s="761"/>
      <c r="M110" s="761"/>
      <c r="N110" s="774"/>
    </row>
    <row r="111" spans="2:14" ht="13.5">
      <c r="B111" s="775"/>
      <c r="C111" s="764"/>
      <c r="D111" s="764"/>
      <c r="E111" s="765" t="s">
        <v>404</v>
      </c>
      <c r="F111" s="765"/>
      <c r="G111" s="724">
        <f>SUM(G106:G110)</f>
        <v>0</v>
      </c>
      <c r="H111" s="766" t="e">
        <f t="shared" si="4"/>
        <v>#DIV/0!</v>
      </c>
      <c r="I111" s="724">
        <f>SUM(I106:I110)</f>
        <v>0</v>
      </c>
      <c r="J111" s="724">
        <f>SUM(J106:J110)</f>
        <v>0</v>
      </c>
      <c r="K111" s="767">
        <f>SUM(K106:K110)</f>
        <v>0</v>
      </c>
      <c r="L111" s="784"/>
      <c r="M111" s="776"/>
      <c r="N111" s="777"/>
    </row>
    <row r="112" spans="2:14" ht="13.5">
      <c r="B112" s="778" t="s">
        <v>566</v>
      </c>
      <c r="C112" s="779"/>
      <c r="D112" s="779"/>
      <c r="E112" s="750"/>
      <c r="F112" s="750"/>
      <c r="G112" s="771"/>
      <c r="H112" s="753"/>
      <c r="I112" s="753"/>
      <c r="J112" s="753"/>
      <c r="K112" s="754"/>
      <c r="L112" s="772"/>
      <c r="M112" s="772"/>
      <c r="N112" s="773"/>
    </row>
    <row r="113" spans="2:14" ht="13.5">
      <c r="B113" s="889"/>
      <c r="C113" s="890"/>
      <c r="D113" s="890"/>
      <c r="E113" s="890"/>
      <c r="F113" s="757"/>
      <c r="G113" s="758"/>
      <c r="H113" s="759" t="e">
        <f aca="true" t="shared" si="5" ref="H113:H118">+G113/$J$7</f>
        <v>#DIV/0!</v>
      </c>
      <c r="I113" s="760">
        <f>G113*ca</f>
        <v>0</v>
      </c>
      <c r="J113" s="760">
        <f>G113*cb</f>
        <v>0</v>
      </c>
      <c r="K113" s="760">
        <f>I113*cc</f>
        <v>0</v>
      </c>
      <c r="L113" s="761"/>
      <c r="M113" s="761"/>
      <c r="N113" s="774"/>
    </row>
    <row r="114" spans="2:14" ht="13.5">
      <c r="B114" s="892"/>
      <c r="C114" s="891"/>
      <c r="D114" s="891"/>
      <c r="E114" s="891"/>
      <c r="F114" s="757"/>
      <c r="G114" s="758"/>
      <c r="H114" s="759" t="e">
        <f t="shared" si="5"/>
        <v>#DIV/0!</v>
      </c>
      <c r="I114" s="760">
        <f>G114*ca</f>
        <v>0</v>
      </c>
      <c r="J114" s="760">
        <f>G114*cb</f>
        <v>0</v>
      </c>
      <c r="K114" s="760">
        <f>I114*cc</f>
        <v>0</v>
      </c>
      <c r="L114" s="761"/>
      <c r="M114" s="761"/>
      <c r="N114" s="774"/>
    </row>
    <row r="115" spans="2:14" ht="14.25" thickBot="1">
      <c r="B115" s="795"/>
      <c r="C115" s="796"/>
      <c r="D115" s="796"/>
      <c r="E115" s="797" t="s">
        <v>404</v>
      </c>
      <c r="F115" s="797"/>
      <c r="G115" s="798">
        <f>SUM(G113:G114)</f>
        <v>0</v>
      </c>
      <c r="H115" s="799" t="e">
        <f t="shared" si="5"/>
        <v>#DIV/0!</v>
      </c>
      <c r="I115" s="798">
        <f>SUM(I113:I114)</f>
        <v>0</v>
      </c>
      <c r="J115" s="798">
        <f>SUM(J113:J114)</f>
        <v>0</v>
      </c>
      <c r="K115" s="798">
        <f>SUM(K113:K114)</f>
        <v>0</v>
      </c>
      <c r="L115" s="800"/>
      <c r="M115" s="800"/>
      <c r="N115" s="801"/>
    </row>
    <row r="116" spans="2:14" ht="13.5">
      <c r="B116" s="802"/>
      <c r="C116" s="803"/>
      <c r="D116" s="804"/>
      <c r="E116" s="805" t="s">
        <v>567</v>
      </c>
      <c r="F116" s="805"/>
      <c r="G116" s="806">
        <f>G115+G111+G104+G97+G93</f>
        <v>0</v>
      </c>
      <c r="H116" s="807" t="e">
        <f t="shared" si="5"/>
        <v>#DIV/0!</v>
      </c>
      <c r="I116" s="808"/>
      <c r="J116" s="808"/>
      <c r="K116" s="809"/>
      <c r="L116" s="810"/>
      <c r="M116" s="810"/>
      <c r="N116" s="811"/>
    </row>
    <row r="117" spans="2:14" ht="13.5">
      <c r="B117" s="812" t="s">
        <v>568</v>
      </c>
      <c r="C117" s="813" t="s">
        <v>404</v>
      </c>
      <c r="D117" s="860">
        <f>D78</f>
        <v>0</v>
      </c>
      <c r="E117" s="815" t="s">
        <v>569</v>
      </c>
      <c r="F117" s="816"/>
      <c r="G117" s="817">
        <f>D117*F117</f>
        <v>0</v>
      </c>
      <c r="H117" s="818" t="e">
        <f t="shared" si="5"/>
        <v>#DIV/0!</v>
      </c>
      <c r="I117" s="819">
        <f>G117*ca</f>
        <v>0</v>
      </c>
      <c r="J117" s="819">
        <f>G117*cb</f>
        <v>0</v>
      </c>
      <c r="K117" s="819">
        <f>I117*cc</f>
        <v>0</v>
      </c>
      <c r="L117" s="820"/>
      <c r="M117" s="820"/>
      <c r="N117" s="821"/>
    </row>
    <row r="118" spans="2:14" ht="13.5">
      <c r="B118" s="823" t="s">
        <v>570</v>
      </c>
      <c r="C118" s="813" t="s">
        <v>404</v>
      </c>
      <c r="D118" s="861">
        <f>D79</f>
        <v>0</v>
      </c>
      <c r="E118" s="815" t="s">
        <v>569</v>
      </c>
      <c r="F118" s="816"/>
      <c r="G118" s="817">
        <f>D118*F118</f>
        <v>0</v>
      </c>
      <c r="H118" s="759" t="e">
        <f t="shared" si="5"/>
        <v>#DIV/0!</v>
      </c>
      <c r="I118" s="825">
        <f>G118*ca</f>
        <v>0</v>
      </c>
      <c r="J118" s="760">
        <f>G118*cb</f>
        <v>0</v>
      </c>
      <c r="K118" s="760">
        <f>I118*cc</f>
        <v>0</v>
      </c>
      <c r="L118" s="761"/>
      <c r="M118" s="761"/>
      <c r="N118" s="774"/>
    </row>
    <row r="119" spans="2:14" ht="13.5">
      <c r="B119" s="812" t="s">
        <v>571</v>
      </c>
      <c r="C119" s="826"/>
      <c r="D119" s="827"/>
      <c r="E119" s="828"/>
      <c r="F119" s="829"/>
      <c r="G119" s="830"/>
      <c r="H119" s="830"/>
      <c r="I119" s="830"/>
      <c r="J119" s="830"/>
      <c r="K119" s="831"/>
      <c r="L119" s="832"/>
      <c r="M119" s="832"/>
      <c r="N119" s="833"/>
    </row>
    <row r="120" spans="2:14" ht="13.5">
      <c r="B120" s="783"/>
      <c r="C120" s="813" t="s">
        <v>404</v>
      </c>
      <c r="D120" s="862">
        <f>D81</f>
        <v>0</v>
      </c>
      <c r="E120" s="815" t="s">
        <v>569</v>
      </c>
      <c r="F120" s="816"/>
      <c r="G120" s="817">
        <f>D120*F120</f>
        <v>0</v>
      </c>
      <c r="H120" s="759" t="e">
        <f>+G120/$J$7</f>
        <v>#DIV/0!</v>
      </c>
      <c r="I120" s="825">
        <f>G120*ca</f>
        <v>0</v>
      </c>
      <c r="J120" s="760">
        <f>G120*cb</f>
        <v>0</v>
      </c>
      <c r="K120" s="760">
        <f>I120*cc</f>
        <v>0</v>
      </c>
      <c r="L120" s="761"/>
      <c r="M120" s="761"/>
      <c r="N120" s="774"/>
    </row>
    <row r="121" spans="2:14" ht="13.5">
      <c r="B121" s="823" t="s">
        <v>572</v>
      </c>
      <c r="C121" s="835"/>
      <c r="D121" s="836"/>
      <c r="E121" s="837"/>
      <c r="F121" s="837"/>
      <c r="G121" s="830"/>
      <c r="H121" s="830"/>
      <c r="I121" s="830"/>
      <c r="J121" s="830"/>
      <c r="K121" s="831"/>
      <c r="L121" s="832"/>
      <c r="M121" s="832"/>
      <c r="N121" s="833"/>
    </row>
    <row r="122" spans="2:14" ht="13.5">
      <c r="B122" s="783"/>
      <c r="C122" s="839" t="s">
        <v>404</v>
      </c>
      <c r="D122" s="862">
        <f>D83</f>
        <v>0</v>
      </c>
      <c r="E122" s="815" t="s">
        <v>569</v>
      </c>
      <c r="F122" s="840"/>
      <c r="G122" s="817">
        <f>D122*F122</f>
        <v>0</v>
      </c>
      <c r="H122" s="759" t="e">
        <f>+G122/$J$7</f>
        <v>#DIV/0!</v>
      </c>
      <c r="I122" s="825">
        <f>G122*ca</f>
        <v>0</v>
      </c>
      <c r="J122" s="760">
        <f>G122*cb</f>
        <v>0</v>
      </c>
      <c r="K122" s="760">
        <f>I122*cc</f>
        <v>0</v>
      </c>
      <c r="L122" s="761"/>
      <c r="M122" s="761"/>
      <c r="N122" s="774"/>
    </row>
    <row r="123" spans="2:14" ht="14.25" thickBot="1">
      <c r="B123" s="841"/>
      <c r="C123" s="842"/>
      <c r="D123" s="842"/>
      <c r="E123" s="842"/>
      <c r="F123" s="842"/>
      <c r="G123" s="842"/>
      <c r="H123" s="843"/>
      <c r="I123" s="843"/>
      <c r="J123" s="843"/>
      <c r="K123" s="844"/>
      <c r="L123" s="845"/>
      <c r="M123" s="845"/>
      <c r="N123" s="846"/>
    </row>
    <row r="124" spans="2:14" ht="13.5">
      <c r="B124" s="847"/>
      <c r="C124" s="847"/>
      <c r="D124" s="847"/>
      <c r="E124" s="848" t="s">
        <v>576</v>
      </c>
      <c r="F124" s="848"/>
      <c r="G124" s="724">
        <f>G93+G97+G100+G104+G111+G115+G117+G118++G120+G122</f>
        <v>0</v>
      </c>
      <c r="H124" s="759" t="e">
        <f>+G124/$J$7</f>
        <v>#DIV/0!</v>
      </c>
      <c r="I124" s="724">
        <f>I93+I97+I111+I115+I117+I120+I122</f>
        <v>0</v>
      </c>
      <c r="J124" s="724">
        <f>J93+J97+J111+J115+J117+J120+J122</f>
        <v>0</v>
      </c>
      <c r="K124" s="724">
        <f>K93+K97+K111+K115+K117+K120+K122</f>
        <v>0</v>
      </c>
      <c r="L124" s="690"/>
      <c r="M124" s="850"/>
      <c r="N124" s="851"/>
    </row>
    <row r="125" spans="9:14" ht="13.5">
      <c r="I125" s="53"/>
      <c r="J125" s="53"/>
      <c r="L125" s="739"/>
      <c r="M125" s="739"/>
      <c r="N125" s="864" t="s">
        <v>579</v>
      </c>
    </row>
    <row r="126" spans="9:14" ht="16.5" customHeight="1">
      <c r="I126" s="53"/>
      <c r="J126" s="53"/>
      <c r="L126" s="739"/>
      <c r="M126" s="739"/>
      <c r="N126" s="864"/>
    </row>
    <row r="127" spans="2:14" ht="13.5">
      <c r="B127" s="737" t="s">
        <v>580</v>
      </c>
      <c r="C127" s="738"/>
      <c r="G127" s="683"/>
      <c r="H127" s="701"/>
      <c r="I127" s="53"/>
      <c r="J127" s="53"/>
      <c r="L127" s="739" t="s">
        <v>552</v>
      </c>
      <c r="M127" s="739" t="s">
        <v>553</v>
      </c>
      <c r="N127" s="740" t="s">
        <v>542</v>
      </c>
    </row>
    <row r="128" spans="2:14" ht="13.5">
      <c r="B128" s="740" t="s">
        <v>554</v>
      </c>
      <c r="C128" s="741"/>
      <c r="D128" s="740"/>
      <c r="E128" s="742"/>
      <c r="F128" s="742"/>
      <c r="G128" s="739" t="s">
        <v>555</v>
      </c>
      <c r="I128" s="743">
        <f>$J$1</f>
        <v>0</v>
      </c>
      <c r="J128" s="743">
        <f>$K$1</f>
        <v>0</v>
      </c>
      <c r="K128" s="744">
        <f>$L$1</f>
        <v>0</v>
      </c>
      <c r="L128" s="745" t="s">
        <v>556</v>
      </c>
      <c r="M128" s="745" t="s">
        <v>557</v>
      </c>
      <c r="N128" s="746"/>
    </row>
    <row r="129" spans="2:14" ht="13.5">
      <c r="B129" s="748" t="s">
        <v>558</v>
      </c>
      <c r="C129" s="749"/>
      <c r="D129" s="749"/>
      <c r="E129" s="750"/>
      <c r="F129" s="750"/>
      <c r="G129" s="751"/>
      <c r="H129" s="752" t="s">
        <v>559</v>
      </c>
      <c r="I129" s="753"/>
      <c r="J129" s="753"/>
      <c r="K129" s="754"/>
      <c r="L129" s="754"/>
      <c r="M129" s="755"/>
      <c r="N129" s="756"/>
    </row>
    <row r="130" spans="2:14" ht="13.5">
      <c r="B130" s="889"/>
      <c r="C130" s="890"/>
      <c r="D130" s="890"/>
      <c r="E130" s="891"/>
      <c r="F130" s="757"/>
      <c r="G130" s="758"/>
      <c r="H130" s="759" t="e">
        <f>+G130/$J$7</f>
        <v>#DIV/0!</v>
      </c>
      <c r="I130" s="760">
        <f>G130*ca</f>
        <v>0</v>
      </c>
      <c r="J130" s="760">
        <f>G130*cb</f>
        <v>0</v>
      </c>
      <c r="K130" s="760">
        <f>I130*cc</f>
        <v>0</v>
      </c>
      <c r="L130" s="761"/>
      <c r="M130" s="761"/>
      <c r="N130" s="762"/>
    </row>
    <row r="131" spans="2:14" ht="13.5">
      <c r="B131" s="892"/>
      <c r="C131" s="891"/>
      <c r="D131" s="891"/>
      <c r="E131" s="891"/>
      <c r="F131" s="757"/>
      <c r="G131" s="758"/>
      <c r="H131" s="759" t="e">
        <f>+G131/$J$7</f>
        <v>#DIV/0!</v>
      </c>
      <c r="I131" s="760">
        <f>G131*ca</f>
        <v>0</v>
      </c>
      <c r="J131" s="760">
        <f>G131*cb</f>
        <v>0</v>
      </c>
      <c r="K131" s="760">
        <f>I131*cc</f>
        <v>0</v>
      </c>
      <c r="L131" s="761"/>
      <c r="M131" s="761"/>
      <c r="N131" s="762"/>
    </row>
    <row r="132" spans="2:14" ht="13.5">
      <c r="B132" s="763"/>
      <c r="C132" s="764"/>
      <c r="D132" s="764"/>
      <c r="E132" s="765" t="s">
        <v>404</v>
      </c>
      <c r="F132" s="765"/>
      <c r="G132" s="724">
        <f>SUM(G130:G131)</f>
        <v>0</v>
      </c>
      <c r="H132" s="766" t="e">
        <f>+G132/$J$7</f>
        <v>#DIV/0!</v>
      </c>
      <c r="I132" s="724">
        <f>SUM(I130:I131)</f>
        <v>0</v>
      </c>
      <c r="J132" s="724">
        <f>SUM(J130:J131)</f>
        <v>0</v>
      </c>
      <c r="K132" s="767">
        <f>SUM(K130:K131)</f>
        <v>0</v>
      </c>
      <c r="L132" s="768"/>
      <c r="M132" s="768"/>
      <c r="N132" s="769"/>
    </row>
    <row r="133" spans="2:14" ht="13.5">
      <c r="B133" s="748" t="s">
        <v>562</v>
      </c>
      <c r="C133" s="770"/>
      <c r="D133" s="770"/>
      <c r="E133" s="750"/>
      <c r="F133" s="750"/>
      <c r="G133" s="771"/>
      <c r="H133" s="753"/>
      <c r="I133" s="753"/>
      <c r="J133" s="753"/>
      <c r="K133" s="754"/>
      <c r="L133" s="772"/>
      <c r="M133" s="772"/>
      <c r="N133" s="773"/>
    </row>
    <row r="134" spans="2:14" ht="13.5">
      <c r="B134" s="889"/>
      <c r="C134" s="890"/>
      <c r="D134" s="890"/>
      <c r="E134" s="890"/>
      <c r="F134" s="757"/>
      <c r="G134" s="758"/>
      <c r="H134" s="759" t="e">
        <f>+G134/$J$7</f>
        <v>#DIV/0!</v>
      </c>
      <c r="I134" s="760">
        <f>G134*ca</f>
        <v>0</v>
      </c>
      <c r="J134" s="760">
        <f>G134*cb</f>
        <v>0</v>
      </c>
      <c r="K134" s="760">
        <f>I134*cc</f>
        <v>0</v>
      </c>
      <c r="L134" s="761"/>
      <c r="M134" s="761"/>
      <c r="N134" s="774"/>
    </row>
    <row r="135" spans="2:14" ht="13.5">
      <c r="B135" s="892"/>
      <c r="C135" s="891"/>
      <c r="D135" s="891"/>
      <c r="E135" s="891"/>
      <c r="F135" s="757"/>
      <c r="G135" s="758"/>
      <c r="H135" s="759" t="e">
        <f>+G135/$J$7</f>
        <v>#DIV/0!</v>
      </c>
      <c r="I135" s="760">
        <f>G135*ca</f>
        <v>0</v>
      </c>
      <c r="J135" s="760">
        <f>G135*cb</f>
        <v>0</v>
      </c>
      <c r="K135" s="760">
        <f>I135*cc</f>
        <v>0</v>
      </c>
      <c r="L135" s="761"/>
      <c r="M135" s="761"/>
      <c r="N135" s="774"/>
    </row>
    <row r="136" spans="2:14" ht="13.5">
      <c r="B136" s="775"/>
      <c r="C136" s="764"/>
      <c r="D136" s="764"/>
      <c r="E136" s="765" t="s">
        <v>404</v>
      </c>
      <c r="F136" s="765"/>
      <c r="G136" s="724">
        <f>SUM(G134:G135)</f>
        <v>0</v>
      </c>
      <c r="H136" s="766" t="e">
        <f>+G136/$J$7</f>
        <v>#DIV/0!</v>
      </c>
      <c r="I136" s="724">
        <f>SUM(I134:I135)</f>
        <v>0</v>
      </c>
      <c r="J136" s="724">
        <f>SUM(J134:J135)</f>
        <v>0</v>
      </c>
      <c r="K136" s="767">
        <f>SUM(K134:K135)</f>
        <v>0</v>
      </c>
      <c r="L136" s="776"/>
      <c r="M136" s="776"/>
      <c r="N136" s="777"/>
    </row>
    <row r="137" spans="2:14" ht="13.5">
      <c r="B137" s="778" t="s">
        <v>563</v>
      </c>
      <c r="C137" s="779"/>
      <c r="D137" s="779"/>
      <c r="E137" s="750"/>
      <c r="F137" s="750"/>
      <c r="G137" s="771"/>
      <c r="H137" s="753"/>
      <c r="I137" s="753"/>
      <c r="J137" s="753"/>
      <c r="K137" s="754"/>
      <c r="L137" s="772"/>
      <c r="M137" s="772"/>
      <c r="N137" s="773"/>
    </row>
    <row r="138" spans="2:14" ht="13.5">
      <c r="B138" s="892"/>
      <c r="C138" s="891"/>
      <c r="D138" s="891"/>
      <c r="E138" s="891"/>
      <c r="F138" s="757"/>
      <c r="G138" s="758"/>
      <c r="H138" s="759" t="e">
        <f>+G138/$J$7</f>
        <v>#DIV/0!</v>
      </c>
      <c r="I138" s="760">
        <f>G138*ca</f>
        <v>0</v>
      </c>
      <c r="J138" s="760">
        <f>G138*cb</f>
        <v>0</v>
      </c>
      <c r="K138" s="760">
        <f>I138*cc</f>
        <v>0</v>
      </c>
      <c r="L138" s="761"/>
      <c r="M138" s="761"/>
      <c r="N138" s="774"/>
    </row>
    <row r="139" spans="2:14" ht="13.5">
      <c r="B139" s="775"/>
      <c r="C139" s="780"/>
      <c r="D139" s="764"/>
      <c r="E139" s="765" t="s">
        <v>404</v>
      </c>
      <c r="F139" s="765"/>
      <c r="G139" s="724">
        <f>SUM(G138:G138)</f>
        <v>0</v>
      </c>
      <c r="H139" s="766" t="e">
        <f>+G139/$J$7</f>
        <v>#DIV/0!</v>
      </c>
      <c r="I139" s="724">
        <f>SUM(I138)</f>
        <v>0</v>
      </c>
      <c r="J139" s="724">
        <f>SUM(J138)</f>
        <v>0</v>
      </c>
      <c r="K139" s="767">
        <f>SUM(K138)</f>
        <v>0</v>
      </c>
      <c r="L139" s="781"/>
      <c r="M139" s="781"/>
      <c r="N139" s="777"/>
    </row>
    <row r="140" spans="2:14" ht="13.5">
      <c r="B140" s="778" t="s">
        <v>564</v>
      </c>
      <c r="C140" s="782"/>
      <c r="D140" s="782"/>
      <c r="E140" s="750"/>
      <c r="F140" s="750"/>
      <c r="G140" s="771"/>
      <c r="H140" s="753"/>
      <c r="I140" s="753"/>
      <c r="J140" s="753"/>
      <c r="K140" s="754"/>
      <c r="L140" s="772"/>
      <c r="M140" s="772"/>
      <c r="N140" s="773"/>
    </row>
    <row r="141" spans="2:14" ht="13.5">
      <c r="B141" s="889"/>
      <c r="C141" s="890"/>
      <c r="D141" s="890"/>
      <c r="E141" s="890"/>
      <c r="F141" s="757"/>
      <c r="G141" s="758"/>
      <c r="H141" s="759" t="e">
        <f>+G141/$J$7</f>
        <v>#DIV/0!</v>
      </c>
      <c r="I141" s="760">
        <f>G141*ca</f>
        <v>0</v>
      </c>
      <c r="J141" s="760">
        <f>G141*cb</f>
        <v>0</v>
      </c>
      <c r="K141" s="760">
        <f>I141*cc</f>
        <v>0</v>
      </c>
      <c r="L141" s="761"/>
      <c r="M141" s="761"/>
      <c r="N141" s="774"/>
    </row>
    <row r="142" spans="2:14" ht="13.5">
      <c r="B142" s="783"/>
      <c r="C142" s="757"/>
      <c r="D142" s="757"/>
      <c r="E142" s="757"/>
      <c r="F142" s="757"/>
      <c r="G142" s="758"/>
      <c r="H142" s="759" t="e">
        <f>+G142/$J$7</f>
        <v>#DIV/0!</v>
      </c>
      <c r="I142" s="760">
        <f>G142*ca</f>
        <v>0</v>
      </c>
      <c r="J142" s="760">
        <f>G142*cb</f>
        <v>0</v>
      </c>
      <c r="K142" s="760">
        <f>I142*cc</f>
        <v>0</v>
      </c>
      <c r="L142" s="761"/>
      <c r="M142" s="761"/>
      <c r="N142" s="774"/>
    </row>
    <row r="143" spans="2:14" ht="13.5">
      <c r="B143" s="775"/>
      <c r="C143" s="764"/>
      <c r="D143" s="764"/>
      <c r="E143" s="765" t="s">
        <v>404</v>
      </c>
      <c r="F143" s="765"/>
      <c r="G143" s="724">
        <f>SUM(G141:G141)</f>
        <v>0</v>
      </c>
      <c r="H143" s="766" t="e">
        <f>+G143/$J$7</f>
        <v>#DIV/0!</v>
      </c>
      <c r="I143" s="724">
        <f>SUM(I141:I141)</f>
        <v>0</v>
      </c>
      <c r="J143" s="724">
        <f>SUM(J141:J141)</f>
        <v>0</v>
      </c>
      <c r="K143" s="767">
        <f>SUM(K141:K141)</f>
        <v>0</v>
      </c>
      <c r="L143" s="784"/>
      <c r="M143" s="776"/>
      <c r="N143" s="777"/>
    </row>
    <row r="144" spans="2:14" ht="13.5">
      <c r="B144" s="853" t="s">
        <v>565</v>
      </c>
      <c r="C144" s="854"/>
      <c r="D144" s="854"/>
      <c r="E144" s="855"/>
      <c r="F144" s="855"/>
      <c r="G144" s="856"/>
      <c r="H144" s="857"/>
      <c r="I144" s="857"/>
      <c r="J144" s="857"/>
      <c r="K144" s="858"/>
      <c r="L144" s="859"/>
      <c r="M144" s="859"/>
      <c r="N144" s="792"/>
    </row>
    <row r="145" spans="2:14" ht="13.5">
      <c r="B145" s="889"/>
      <c r="C145" s="890"/>
      <c r="D145" s="890"/>
      <c r="E145" s="890"/>
      <c r="F145" s="757"/>
      <c r="G145" s="758"/>
      <c r="H145" s="759" t="e">
        <f aca="true" t="shared" si="6" ref="H145:H150">+G145/$J$7</f>
        <v>#DIV/0!</v>
      </c>
      <c r="I145" s="760">
        <f>G145*ca</f>
        <v>0</v>
      </c>
      <c r="J145" s="760">
        <f>G145*cb</f>
        <v>0</v>
      </c>
      <c r="K145" s="760">
        <f>I145*cc</f>
        <v>0</v>
      </c>
      <c r="L145" s="761"/>
      <c r="M145" s="761"/>
      <c r="N145" s="774"/>
    </row>
    <row r="146" spans="2:14" ht="13.5">
      <c r="B146" s="893"/>
      <c r="C146" s="894"/>
      <c r="D146" s="894"/>
      <c r="E146" s="894"/>
      <c r="F146" s="793"/>
      <c r="G146" s="758"/>
      <c r="H146" s="759" t="e">
        <f t="shared" si="6"/>
        <v>#DIV/0!</v>
      </c>
      <c r="I146" s="760">
        <f>G146*ca</f>
        <v>0</v>
      </c>
      <c r="J146" s="760">
        <f>G146*cb</f>
        <v>0</v>
      </c>
      <c r="K146" s="760">
        <f>I146*cc</f>
        <v>0</v>
      </c>
      <c r="L146" s="761"/>
      <c r="M146" s="761"/>
      <c r="N146" s="774"/>
    </row>
    <row r="147" spans="2:14" ht="13.5">
      <c r="B147" s="892"/>
      <c r="C147" s="891"/>
      <c r="D147" s="891"/>
      <c r="E147" s="891"/>
      <c r="F147" s="757"/>
      <c r="G147" s="758"/>
      <c r="H147" s="759" t="e">
        <f t="shared" si="6"/>
        <v>#DIV/0!</v>
      </c>
      <c r="I147" s="760">
        <f>G147*ca</f>
        <v>0</v>
      </c>
      <c r="J147" s="760">
        <f>G147*cb</f>
        <v>0</v>
      </c>
      <c r="K147" s="760">
        <f>I147*cc</f>
        <v>0</v>
      </c>
      <c r="L147" s="761"/>
      <c r="M147" s="761"/>
      <c r="N147" s="774"/>
    </row>
    <row r="148" spans="2:14" ht="13.5">
      <c r="B148" s="783"/>
      <c r="C148" s="757"/>
      <c r="D148" s="757"/>
      <c r="E148" s="757"/>
      <c r="F148" s="757"/>
      <c r="G148" s="758"/>
      <c r="H148" s="759" t="e">
        <f t="shared" si="6"/>
        <v>#DIV/0!</v>
      </c>
      <c r="I148" s="760">
        <f>G148*ca</f>
        <v>0</v>
      </c>
      <c r="J148" s="760">
        <f>G148*cb</f>
        <v>0</v>
      </c>
      <c r="K148" s="760">
        <f>I148*cc</f>
        <v>0</v>
      </c>
      <c r="L148" s="761"/>
      <c r="M148" s="761"/>
      <c r="N148" s="774"/>
    </row>
    <row r="149" spans="2:14" ht="13.5">
      <c r="B149" s="892"/>
      <c r="C149" s="891"/>
      <c r="D149" s="891"/>
      <c r="E149" s="891"/>
      <c r="F149" s="757"/>
      <c r="G149" s="758"/>
      <c r="H149" s="759" t="e">
        <f t="shared" si="6"/>
        <v>#DIV/0!</v>
      </c>
      <c r="I149" s="760">
        <f>G149*ca</f>
        <v>0</v>
      </c>
      <c r="J149" s="760">
        <f>G149*cb</f>
        <v>0</v>
      </c>
      <c r="K149" s="760">
        <f>I149*cc</f>
        <v>0</v>
      </c>
      <c r="L149" s="761"/>
      <c r="M149" s="761"/>
      <c r="N149" s="774"/>
    </row>
    <row r="150" spans="2:14" ht="13.5">
      <c r="B150" s="775"/>
      <c r="C150" s="764"/>
      <c r="D150" s="764"/>
      <c r="E150" s="765" t="s">
        <v>404</v>
      </c>
      <c r="F150" s="765"/>
      <c r="G150" s="724">
        <f>SUM(G145:G149)</f>
        <v>0</v>
      </c>
      <c r="H150" s="766" t="e">
        <f t="shared" si="6"/>
        <v>#DIV/0!</v>
      </c>
      <c r="I150" s="724">
        <f>SUM(I145:I149)</f>
        <v>0</v>
      </c>
      <c r="J150" s="724">
        <f>SUM(J145:J149)</f>
        <v>0</v>
      </c>
      <c r="K150" s="767">
        <f>SUM(K145:K149)</f>
        <v>0</v>
      </c>
      <c r="L150" s="784"/>
      <c r="M150" s="776"/>
      <c r="N150" s="777"/>
    </row>
    <row r="151" spans="2:14" ht="13.5">
      <c r="B151" s="778" t="s">
        <v>566</v>
      </c>
      <c r="C151" s="779"/>
      <c r="D151" s="779"/>
      <c r="E151" s="750"/>
      <c r="F151" s="750"/>
      <c r="G151" s="771"/>
      <c r="H151" s="753"/>
      <c r="I151" s="753"/>
      <c r="J151" s="753"/>
      <c r="K151" s="754"/>
      <c r="L151" s="772"/>
      <c r="M151" s="772"/>
      <c r="N151" s="773"/>
    </row>
    <row r="152" spans="2:14" ht="13.5">
      <c r="B152" s="889"/>
      <c r="C152" s="890"/>
      <c r="D152" s="890"/>
      <c r="E152" s="890"/>
      <c r="F152" s="757"/>
      <c r="G152" s="758"/>
      <c r="H152" s="759" t="e">
        <f aca="true" t="shared" si="7" ref="H152:H157">+G152/$J$7</f>
        <v>#DIV/0!</v>
      </c>
      <c r="I152" s="760">
        <f>G152*ca</f>
        <v>0</v>
      </c>
      <c r="J152" s="760">
        <f>G152*cb</f>
        <v>0</v>
      </c>
      <c r="K152" s="760">
        <f>I152*cc</f>
        <v>0</v>
      </c>
      <c r="L152" s="761"/>
      <c r="M152" s="761"/>
      <c r="N152" s="774"/>
    </row>
    <row r="153" spans="2:14" ht="13.5">
      <c r="B153" s="892"/>
      <c r="C153" s="891"/>
      <c r="D153" s="891"/>
      <c r="E153" s="891"/>
      <c r="F153" s="757"/>
      <c r="G153" s="758"/>
      <c r="H153" s="759" t="e">
        <f t="shared" si="7"/>
        <v>#DIV/0!</v>
      </c>
      <c r="I153" s="760">
        <f>G153*ca</f>
        <v>0</v>
      </c>
      <c r="J153" s="760">
        <f>G153*cb</f>
        <v>0</v>
      </c>
      <c r="K153" s="760">
        <f>I153*cc</f>
        <v>0</v>
      </c>
      <c r="L153" s="761"/>
      <c r="M153" s="761"/>
      <c r="N153" s="774"/>
    </row>
    <row r="154" spans="2:14" ht="14.25" thickBot="1">
      <c r="B154" s="795"/>
      <c r="C154" s="796"/>
      <c r="D154" s="796"/>
      <c r="E154" s="797" t="s">
        <v>404</v>
      </c>
      <c r="F154" s="797"/>
      <c r="G154" s="798">
        <f>SUM(G152:G153)</f>
        <v>0</v>
      </c>
      <c r="H154" s="799" t="e">
        <f t="shared" si="7"/>
        <v>#DIV/0!</v>
      </c>
      <c r="I154" s="798">
        <f>SUM(I152:I153)</f>
        <v>0</v>
      </c>
      <c r="J154" s="798">
        <f>SUM(J152:J153)</f>
        <v>0</v>
      </c>
      <c r="K154" s="798">
        <f>SUM(K152:K153)</f>
        <v>0</v>
      </c>
      <c r="L154" s="800"/>
      <c r="M154" s="800"/>
      <c r="N154" s="801"/>
    </row>
    <row r="155" spans="2:14" ht="13.5">
      <c r="B155" s="802"/>
      <c r="C155" s="803"/>
      <c r="D155" s="804"/>
      <c r="E155" s="805" t="s">
        <v>567</v>
      </c>
      <c r="F155" s="805"/>
      <c r="G155" s="806">
        <f>G154+G150+G143+G136+G132</f>
        <v>0</v>
      </c>
      <c r="H155" s="807" t="e">
        <f t="shared" si="7"/>
        <v>#DIV/0!</v>
      </c>
      <c r="I155" s="808"/>
      <c r="J155" s="808"/>
      <c r="K155" s="809"/>
      <c r="L155" s="810"/>
      <c r="M155" s="810"/>
      <c r="N155" s="811"/>
    </row>
    <row r="156" spans="2:14" ht="13.5">
      <c r="B156" s="812" t="s">
        <v>568</v>
      </c>
      <c r="C156" s="813" t="s">
        <v>404</v>
      </c>
      <c r="D156" s="860">
        <f>D117</f>
        <v>0</v>
      </c>
      <c r="E156" s="815" t="s">
        <v>569</v>
      </c>
      <c r="F156" s="816"/>
      <c r="G156" s="817">
        <f>D156*F156</f>
        <v>0</v>
      </c>
      <c r="H156" s="818" t="e">
        <f t="shared" si="7"/>
        <v>#DIV/0!</v>
      </c>
      <c r="I156" s="819">
        <f>G156*ca</f>
        <v>0</v>
      </c>
      <c r="J156" s="819">
        <f>G156*cb</f>
        <v>0</v>
      </c>
      <c r="K156" s="819">
        <f>I156*cc</f>
        <v>0</v>
      </c>
      <c r="L156" s="820"/>
      <c r="M156" s="820"/>
      <c r="N156" s="821"/>
    </row>
    <row r="157" spans="2:14" ht="13.5">
      <c r="B157" s="823" t="s">
        <v>570</v>
      </c>
      <c r="C157" s="813" t="s">
        <v>404</v>
      </c>
      <c r="D157" s="861">
        <f>D118</f>
        <v>0</v>
      </c>
      <c r="E157" s="815" t="s">
        <v>569</v>
      </c>
      <c r="F157" s="816"/>
      <c r="G157" s="817">
        <f>D157*F157</f>
        <v>0</v>
      </c>
      <c r="H157" s="759" t="e">
        <f t="shared" si="7"/>
        <v>#DIV/0!</v>
      </c>
      <c r="I157" s="825">
        <f>G157*ca</f>
        <v>0</v>
      </c>
      <c r="J157" s="760">
        <f>G157*cb</f>
        <v>0</v>
      </c>
      <c r="K157" s="760">
        <f>I157*cc</f>
        <v>0</v>
      </c>
      <c r="L157" s="761"/>
      <c r="M157" s="761"/>
      <c r="N157" s="774"/>
    </row>
    <row r="158" spans="2:14" ht="13.5">
      <c r="B158" s="812" t="s">
        <v>571</v>
      </c>
      <c r="C158" s="826"/>
      <c r="D158" s="827"/>
      <c r="E158" s="828"/>
      <c r="F158" s="829"/>
      <c r="G158" s="830"/>
      <c r="H158" s="830"/>
      <c r="I158" s="830"/>
      <c r="J158" s="830"/>
      <c r="K158" s="831"/>
      <c r="L158" s="832"/>
      <c r="M158" s="832"/>
      <c r="N158" s="833"/>
    </row>
    <row r="159" spans="2:14" ht="13.5">
      <c r="B159" s="783"/>
      <c r="C159" s="813" t="s">
        <v>404</v>
      </c>
      <c r="D159" s="862">
        <f>D120</f>
        <v>0</v>
      </c>
      <c r="E159" s="815" t="s">
        <v>569</v>
      </c>
      <c r="F159" s="816"/>
      <c r="G159" s="817">
        <f>D159*F159</f>
        <v>0</v>
      </c>
      <c r="H159" s="759" t="e">
        <f>+G159/$J$7</f>
        <v>#DIV/0!</v>
      </c>
      <c r="I159" s="825">
        <f>G159*ca</f>
        <v>0</v>
      </c>
      <c r="J159" s="760">
        <f>G159*cb</f>
        <v>0</v>
      </c>
      <c r="K159" s="760">
        <f>I159*cc</f>
        <v>0</v>
      </c>
      <c r="L159" s="761"/>
      <c r="M159" s="761"/>
      <c r="N159" s="774"/>
    </row>
    <row r="160" spans="2:14" ht="13.5">
      <c r="B160" s="823" t="s">
        <v>572</v>
      </c>
      <c r="C160" s="835"/>
      <c r="D160" s="836"/>
      <c r="E160" s="837"/>
      <c r="F160" s="837"/>
      <c r="G160" s="830"/>
      <c r="H160" s="830"/>
      <c r="I160" s="830"/>
      <c r="J160" s="830"/>
      <c r="K160" s="831"/>
      <c r="L160" s="832"/>
      <c r="M160" s="832"/>
      <c r="N160" s="833"/>
    </row>
    <row r="161" spans="2:14" ht="13.5">
      <c r="B161" s="783"/>
      <c r="C161" s="839" t="s">
        <v>404</v>
      </c>
      <c r="D161" s="862">
        <f>D122</f>
        <v>0</v>
      </c>
      <c r="E161" s="815" t="s">
        <v>569</v>
      </c>
      <c r="F161" s="840"/>
      <c r="G161" s="817">
        <f>D161*F161</f>
        <v>0</v>
      </c>
      <c r="H161" s="759" t="e">
        <f>+G161/$J$7</f>
        <v>#DIV/0!</v>
      </c>
      <c r="I161" s="825">
        <f>G161*ca</f>
        <v>0</v>
      </c>
      <c r="J161" s="760">
        <f>G161*cb</f>
        <v>0</v>
      </c>
      <c r="K161" s="760">
        <f>I161*cc</f>
        <v>0</v>
      </c>
      <c r="L161" s="761"/>
      <c r="M161" s="761"/>
      <c r="N161" s="774"/>
    </row>
    <row r="162" spans="2:14" ht="14.25" thickBot="1">
      <c r="B162" s="841"/>
      <c r="C162" s="842"/>
      <c r="D162" s="842"/>
      <c r="E162" s="842"/>
      <c r="F162" s="842"/>
      <c r="G162" s="842"/>
      <c r="H162" s="843"/>
      <c r="I162" s="843"/>
      <c r="J162" s="843"/>
      <c r="K162" s="844"/>
      <c r="L162" s="845"/>
      <c r="M162" s="845"/>
      <c r="N162" s="846"/>
    </row>
    <row r="163" spans="2:14" ht="13.5">
      <c r="B163" s="847"/>
      <c r="C163" s="847"/>
      <c r="D163" s="847"/>
      <c r="E163" s="848" t="s">
        <v>576</v>
      </c>
      <c r="F163" s="848"/>
      <c r="G163" s="724">
        <f>G132+G136+G139+G143+G150+G154+G156+G157+G159+G161</f>
        <v>0</v>
      </c>
      <c r="H163" s="849" t="e">
        <f>G163/$J$7</f>
        <v>#DIV/0!</v>
      </c>
      <c r="I163" s="724">
        <f>I132+I136+I150+I154+I156+I159+I161</f>
        <v>0</v>
      </c>
      <c r="J163" s="724">
        <f>J132+J136+J150+J154+J156+J159+J161</f>
        <v>0</v>
      </c>
      <c r="K163" s="724">
        <f>K132+K136+K150+K154+K156+K159+K161</f>
        <v>0</v>
      </c>
      <c r="L163" s="690"/>
      <c r="M163" s="850"/>
      <c r="N163" s="851"/>
    </row>
    <row r="164" spans="5:14" ht="12.75">
      <c r="E164" s="865"/>
      <c r="F164" s="865"/>
      <c r="G164" s="866"/>
      <c r="H164" s="867"/>
      <c r="I164" s="868"/>
      <c r="J164" s="868"/>
      <c r="K164" s="53"/>
      <c r="L164" s="53"/>
      <c r="N164" s="689" t="s">
        <v>581</v>
      </c>
    </row>
    <row r="165" spans="5:14" ht="16.5" customHeight="1">
      <c r="E165" s="865"/>
      <c r="F165" s="865"/>
      <c r="G165" s="866"/>
      <c r="H165" s="867"/>
      <c r="I165" s="868"/>
      <c r="J165" s="868"/>
      <c r="K165" s="53"/>
      <c r="L165" s="53"/>
      <c r="N165" s="689"/>
    </row>
    <row r="166" spans="2:14" ht="13.5">
      <c r="B166" s="737" t="s">
        <v>582</v>
      </c>
      <c r="C166" s="738"/>
      <c r="G166" s="683"/>
      <c r="H166" s="701"/>
      <c r="I166" s="53"/>
      <c r="J166" s="53"/>
      <c r="L166" s="739" t="s">
        <v>552</v>
      </c>
      <c r="M166" s="739" t="s">
        <v>553</v>
      </c>
      <c r="N166" s="740" t="s">
        <v>542</v>
      </c>
    </row>
    <row r="167" spans="2:14" ht="13.5">
      <c r="B167" s="740" t="s">
        <v>554</v>
      </c>
      <c r="C167" s="741"/>
      <c r="D167" s="740"/>
      <c r="E167" s="742"/>
      <c r="F167" s="742"/>
      <c r="G167" s="739" t="s">
        <v>555</v>
      </c>
      <c r="I167" s="739">
        <f>J157</f>
        <v>0</v>
      </c>
      <c r="J167" s="743">
        <f>$K$1</f>
        <v>0</v>
      </c>
      <c r="K167" s="744">
        <f>$L$1</f>
        <v>0</v>
      </c>
      <c r="L167" s="745" t="s">
        <v>556</v>
      </c>
      <c r="M167" s="745" t="s">
        <v>557</v>
      </c>
      <c r="N167" s="746"/>
    </row>
    <row r="168" spans="2:14" ht="13.5">
      <c r="B168" s="748" t="s">
        <v>558</v>
      </c>
      <c r="C168" s="749"/>
      <c r="D168" s="749"/>
      <c r="E168" s="750"/>
      <c r="F168" s="750"/>
      <c r="G168" s="751"/>
      <c r="H168" s="752" t="s">
        <v>559</v>
      </c>
      <c r="I168" s="753"/>
      <c r="J168" s="753"/>
      <c r="K168" s="754"/>
      <c r="L168" s="754"/>
      <c r="M168" s="755"/>
      <c r="N168" s="756"/>
    </row>
    <row r="169" spans="2:14" ht="13.5">
      <c r="B169" s="889"/>
      <c r="C169" s="890"/>
      <c r="D169" s="890"/>
      <c r="E169" s="891"/>
      <c r="F169" s="757"/>
      <c r="G169" s="758"/>
      <c r="H169" s="759" t="e">
        <f>+G169/$J$7</f>
        <v>#DIV/0!</v>
      </c>
      <c r="I169" s="760">
        <f>G169*ca</f>
        <v>0</v>
      </c>
      <c r="J169" s="760">
        <f>G169*cb</f>
        <v>0</v>
      </c>
      <c r="K169" s="760">
        <f>I169*cc</f>
        <v>0</v>
      </c>
      <c r="L169" s="761"/>
      <c r="M169" s="761"/>
      <c r="N169" s="762"/>
    </row>
    <row r="170" spans="2:14" ht="13.5">
      <c r="B170" s="892"/>
      <c r="C170" s="891"/>
      <c r="D170" s="891"/>
      <c r="E170" s="891"/>
      <c r="F170" s="757"/>
      <c r="G170" s="758"/>
      <c r="H170" s="759" t="e">
        <f>+G170/$J$7</f>
        <v>#DIV/0!</v>
      </c>
      <c r="I170" s="760">
        <f>G170*ca</f>
        <v>0</v>
      </c>
      <c r="J170" s="760">
        <f>G170*cb</f>
        <v>0</v>
      </c>
      <c r="K170" s="760">
        <f>I170*cc</f>
        <v>0</v>
      </c>
      <c r="L170" s="761"/>
      <c r="M170" s="761"/>
      <c r="N170" s="762"/>
    </row>
    <row r="171" spans="2:14" ht="13.5">
      <c r="B171" s="763"/>
      <c r="C171" s="764"/>
      <c r="D171" s="764"/>
      <c r="E171" s="765" t="s">
        <v>404</v>
      </c>
      <c r="F171" s="765"/>
      <c r="G171" s="724">
        <f>SUM(G169:G170)</f>
        <v>0</v>
      </c>
      <c r="H171" s="766" t="e">
        <f>+G171/$J$7</f>
        <v>#DIV/0!</v>
      </c>
      <c r="I171" s="724">
        <f>SUM(I169:I170)</f>
        <v>0</v>
      </c>
      <c r="J171" s="724">
        <f>SUM(J169:J170)</f>
        <v>0</v>
      </c>
      <c r="K171" s="767">
        <f>SUM(K169:K170)</f>
        <v>0</v>
      </c>
      <c r="L171" s="768"/>
      <c r="M171" s="768"/>
      <c r="N171" s="769"/>
    </row>
    <row r="172" spans="2:14" ht="13.5">
      <c r="B172" s="748" t="s">
        <v>562</v>
      </c>
      <c r="C172" s="770"/>
      <c r="D172" s="770"/>
      <c r="E172" s="750"/>
      <c r="F172" s="750"/>
      <c r="G172" s="771"/>
      <c r="H172" s="753"/>
      <c r="I172" s="753"/>
      <c r="J172" s="753"/>
      <c r="K172" s="754"/>
      <c r="L172" s="772"/>
      <c r="M172" s="772"/>
      <c r="N172" s="773"/>
    </row>
    <row r="173" spans="2:14" ht="13.5">
      <c r="B173" s="889"/>
      <c r="C173" s="890"/>
      <c r="D173" s="890"/>
      <c r="E173" s="890"/>
      <c r="F173" s="757"/>
      <c r="G173" s="758"/>
      <c r="H173" s="759" t="e">
        <f>+G173/$J$7</f>
        <v>#DIV/0!</v>
      </c>
      <c r="I173" s="760">
        <f>G173*ca</f>
        <v>0</v>
      </c>
      <c r="J173" s="760">
        <f>G173*cb</f>
        <v>0</v>
      </c>
      <c r="K173" s="760">
        <f>I173*cc</f>
        <v>0</v>
      </c>
      <c r="L173" s="761"/>
      <c r="M173" s="761"/>
      <c r="N173" s="774"/>
    </row>
    <row r="174" spans="2:14" ht="13.5">
      <c r="B174" s="892"/>
      <c r="C174" s="891"/>
      <c r="D174" s="891"/>
      <c r="E174" s="891"/>
      <c r="F174" s="757"/>
      <c r="G174" s="758"/>
      <c r="H174" s="759" t="e">
        <f>+G174/$J$7</f>
        <v>#DIV/0!</v>
      </c>
      <c r="I174" s="760">
        <f>G174*ca</f>
        <v>0</v>
      </c>
      <c r="J174" s="760">
        <f>G174*cb</f>
        <v>0</v>
      </c>
      <c r="K174" s="760">
        <f>I174*cc</f>
        <v>0</v>
      </c>
      <c r="L174" s="761"/>
      <c r="M174" s="761"/>
      <c r="N174" s="774"/>
    </row>
    <row r="175" spans="2:14" ht="13.5">
      <c r="B175" s="775"/>
      <c r="C175" s="764"/>
      <c r="D175" s="764"/>
      <c r="E175" s="765" t="s">
        <v>404</v>
      </c>
      <c r="F175" s="765"/>
      <c r="G175" s="724">
        <f>SUM(G173:G174)</f>
        <v>0</v>
      </c>
      <c r="H175" s="766" t="e">
        <f>+G175/$J$7</f>
        <v>#DIV/0!</v>
      </c>
      <c r="I175" s="724">
        <f>SUM(I173:I174)</f>
        <v>0</v>
      </c>
      <c r="J175" s="724">
        <f>SUM(J173:J174)</f>
        <v>0</v>
      </c>
      <c r="K175" s="767">
        <f>SUM(K173:K174)</f>
        <v>0</v>
      </c>
      <c r="L175" s="776"/>
      <c r="M175" s="776"/>
      <c r="N175" s="777"/>
    </row>
    <row r="176" spans="2:14" ht="13.5">
      <c r="B176" s="778" t="s">
        <v>563</v>
      </c>
      <c r="C176" s="779"/>
      <c r="D176" s="779"/>
      <c r="E176" s="750"/>
      <c r="F176" s="750"/>
      <c r="G176" s="771"/>
      <c r="H176" s="753"/>
      <c r="I176" s="753"/>
      <c r="J176" s="753"/>
      <c r="K176" s="754"/>
      <c r="L176" s="772"/>
      <c r="M176" s="772"/>
      <c r="N176" s="773"/>
    </row>
    <row r="177" spans="2:14" ht="13.5">
      <c r="B177" s="892"/>
      <c r="C177" s="891"/>
      <c r="D177" s="891"/>
      <c r="E177" s="891"/>
      <c r="F177" s="757"/>
      <c r="G177" s="758"/>
      <c r="H177" s="759" t="e">
        <f>+G177/$J$7</f>
        <v>#DIV/0!</v>
      </c>
      <c r="I177" s="760">
        <f>G177*ca</f>
        <v>0</v>
      </c>
      <c r="J177" s="760">
        <f>G177*cb</f>
        <v>0</v>
      </c>
      <c r="K177" s="760">
        <f>I177*cc</f>
        <v>0</v>
      </c>
      <c r="L177" s="761"/>
      <c r="M177" s="761"/>
      <c r="N177" s="774"/>
    </row>
    <row r="178" spans="2:14" ht="13.5">
      <c r="B178" s="775"/>
      <c r="C178" s="780"/>
      <c r="D178" s="764"/>
      <c r="E178" s="765" t="s">
        <v>404</v>
      </c>
      <c r="F178" s="765"/>
      <c r="G178" s="724">
        <f>SUM(G177:G177)</f>
        <v>0</v>
      </c>
      <c r="H178" s="766" t="e">
        <f>+G178/$J$7</f>
        <v>#DIV/0!</v>
      </c>
      <c r="I178" s="724">
        <f>SUM(I177)</f>
        <v>0</v>
      </c>
      <c r="J178" s="724">
        <f>SUM(J177)</f>
        <v>0</v>
      </c>
      <c r="K178" s="767">
        <f>SUM(K177)</f>
        <v>0</v>
      </c>
      <c r="L178" s="781"/>
      <c r="M178" s="781"/>
      <c r="N178" s="777"/>
    </row>
    <row r="179" spans="2:14" ht="13.5">
      <c r="B179" s="778" t="s">
        <v>564</v>
      </c>
      <c r="C179" s="782"/>
      <c r="D179" s="782"/>
      <c r="E179" s="750"/>
      <c r="F179" s="750"/>
      <c r="G179" s="771"/>
      <c r="H179" s="753"/>
      <c r="I179" s="753"/>
      <c r="J179" s="753"/>
      <c r="K179" s="754"/>
      <c r="L179" s="772"/>
      <c r="M179" s="772"/>
      <c r="N179" s="773"/>
    </row>
    <row r="180" spans="2:14" ht="13.5">
      <c r="B180" s="889"/>
      <c r="C180" s="890"/>
      <c r="D180" s="890"/>
      <c r="E180" s="890"/>
      <c r="F180" s="757"/>
      <c r="G180" s="758"/>
      <c r="H180" s="759" t="e">
        <f>+G180/$J$7</f>
        <v>#DIV/0!</v>
      </c>
      <c r="I180" s="760">
        <f>G180*ca</f>
        <v>0</v>
      </c>
      <c r="J180" s="760">
        <f>G180*cb</f>
        <v>0</v>
      </c>
      <c r="K180" s="760">
        <f>I180*cc</f>
        <v>0</v>
      </c>
      <c r="L180" s="761"/>
      <c r="M180" s="761"/>
      <c r="N180" s="774"/>
    </row>
    <row r="181" spans="2:14" ht="13.5">
      <c r="B181" s="783"/>
      <c r="C181" s="757"/>
      <c r="D181" s="757"/>
      <c r="E181" s="757"/>
      <c r="F181" s="757"/>
      <c r="G181" s="758"/>
      <c r="H181" s="759" t="e">
        <f>+G181/$J$7</f>
        <v>#DIV/0!</v>
      </c>
      <c r="I181" s="760">
        <f>G181*ca</f>
        <v>0</v>
      </c>
      <c r="J181" s="760">
        <f>G181*cb</f>
        <v>0</v>
      </c>
      <c r="K181" s="760">
        <f>I181*cc</f>
        <v>0</v>
      </c>
      <c r="L181" s="761"/>
      <c r="M181" s="761"/>
      <c r="N181" s="774"/>
    </row>
    <row r="182" spans="2:14" ht="13.5">
      <c r="B182" s="775"/>
      <c r="C182" s="764"/>
      <c r="D182" s="764"/>
      <c r="E182" s="765" t="s">
        <v>404</v>
      </c>
      <c r="F182" s="765"/>
      <c r="G182" s="724">
        <f>SUM(G180:G180)</f>
        <v>0</v>
      </c>
      <c r="H182" s="766" t="e">
        <f>+G182/$J$7</f>
        <v>#DIV/0!</v>
      </c>
      <c r="I182" s="724">
        <f>SUM(I180:I180)</f>
        <v>0</v>
      </c>
      <c r="J182" s="724">
        <f>SUM(J180:J180)</f>
        <v>0</v>
      </c>
      <c r="K182" s="767">
        <f>SUM(K180:K180)</f>
        <v>0</v>
      </c>
      <c r="L182" s="784"/>
      <c r="M182" s="776"/>
      <c r="N182" s="777"/>
    </row>
    <row r="183" spans="2:14" ht="13.5">
      <c r="B183" s="853" t="s">
        <v>565</v>
      </c>
      <c r="C183" s="854"/>
      <c r="D183" s="854"/>
      <c r="E183" s="855"/>
      <c r="F183" s="855"/>
      <c r="G183" s="856"/>
      <c r="H183" s="857"/>
      <c r="I183" s="857"/>
      <c r="J183" s="857"/>
      <c r="K183" s="858"/>
      <c r="L183" s="859"/>
      <c r="M183" s="859"/>
      <c r="N183" s="792"/>
    </row>
    <row r="184" spans="2:14" ht="13.5">
      <c r="B184" s="889"/>
      <c r="C184" s="890"/>
      <c r="D184" s="890"/>
      <c r="E184" s="890"/>
      <c r="F184" s="757"/>
      <c r="G184" s="758"/>
      <c r="H184" s="759" t="e">
        <f aca="true" t="shared" si="8" ref="H184:H189">+G184/$J$7</f>
        <v>#DIV/0!</v>
      </c>
      <c r="I184" s="760">
        <f>G184*ca</f>
        <v>0</v>
      </c>
      <c r="J184" s="760">
        <f>G184*cb</f>
        <v>0</v>
      </c>
      <c r="K184" s="760">
        <f>I184*cc</f>
        <v>0</v>
      </c>
      <c r="L184" s="761"/>
      <c r="M184" s="761"/>
      <c r="N184" s="774"/>
    </row>
    <row r="185" spans="2:14" ht="13.5">
      <c r="B185" s="893"/>
      <c r="C185" s="894"/>
      <c r="D185" s="894"/>
      <c r="E185" s="894"/>
      <c r="F185" s="793"/>
      <c r="G185" s="758"/>
      <c r="H185" s="759" t="e">
        <f t="shared" si="8"/>
        <v>#DIV/0!</v>
      </c>
      <c r="I185" s="760">
        <f>G185*ca</f>
        <v>0</v>
      </c>
      <c r="J185" s="760">
        <f>G185*cb</f>
        <v>0</v>
      </c>
      <c r="K185" s="760">
        <f>I185*cc</f>
        <v>0</v>
      </c>
      <c r="L185" s="761"/>
      <c r="M185" s="761"/>
      <c r="N185" s="774"/>
    </row>
    <row r="186" spans="2:14" ht="13.5">
      <c r="B186" s="892"/>
      <c r="C186" s="891"/>
      <c r="D186" s="891"/>
      <c r="E186" s="891"/>
      <c r="F186" s="757"/>
      <c r="G186" s="758"/>
      <c r="H186" s="759" t="e">
        <f t="shared" si="8"/>
        <v>#DIV/0!</v>
      </c>
      <c r="I186" s="760">
        <f>G186*ca</f>
        <v>0</v>
      </c>
      <c r="J186" s="760">
        <f>G186*cb</f>
        <v>0</v>
      </c>
      <c r="K186" s="760">
        <f>I186*cc</f>
        <v>0</v>
      </c>
      <c r="L186" s="761"/>
      <c r="M186" s="761"/>
      <c r="N186" s="774"/>
    </row>
    <row r="187" spans="2:14" ht="13.5">
      <c r="B187" s="783"/>
      <c r="C187" s="757"/>
      <c r="D187" s="757"/>
      <c r="E187" s="757"/>
      <c r="F187" s="757"/>
      <c r="G187" s="758"/>
      <c r="H187" s="759" t="e">
        <f t="shared" si="8"/>
        <v>#DIV/0!</v>
      </c>
      <c r="I187" s="760">
        <f>G187*ca</f>
        <v>0</v>
      </c>
      <c r="J187" s="760">
        <f>G187*cb</f>
        <v>0</v>
      </c>
      <c r="K187" s="760">
        <f>I187*cc</f>
        <v>0</v>
      </c>
      <c r="L187" s="761"/>
      <c r="M187" s="761"/>
      <c r="N187" s="774"/>
    </row>
    <row r="188" spans="2:14" ht="13.5">
      <c r="B188" s="892"/>
      <c r="C188" s="891"/>
      <c r="D188" s="891"/>
      <c r="E188" s="891"/>
      <c r="F188" s="757"/>
      <c r="G188" s="758"/>
      <c r="H188" s="759" t="e">
        <f t="shared" si="8"/>
        <v>#DIV/0!</v>
      </c>
      <c r="I188" s="760">
        <f>G188*ca</f>
        <v>0</v>
      </c>
      <c r="J188" s="760">
        <f>G188*cb</f>
        <v>0</v>
      </c>
      <c r="K188" s="760">
        <f>I188*cc</f>
        <v>0</v>
      </c>
      <c r="L188" s="761"/>
      <c r="M188" s="761"/>
      <c r="N188" s="774"/>
    </row>
    <row r="189" spans="2:14" ht="13.5">
      <c r="B189" s="775"/>
      <c r="C189" s="764"/>
      <c r="D189" s="764"/>
      <c r="E189" s="765" t="s">
        <v>404</v>
      </c>
      <c r="F189" s="765"/>
      <c r="G189" s="724">
        <f>SUM(G184:G188)</f>
        <v>0</v>
      </c>
      <c r="H189" s="766" t="e">
        <f t="shared" si="8"/>
        <v>#DIV/0!</v>
      </c>
      <c r="I189" s="724">
        <f>SUM(I184:I188)</f>
        <v>0</v>
      </c>
      <c r="J189" s="724">
        <f>SUM(J184:J188)</f>
        <v>0</v>
      </c>
      <c r="K189" s="767">
        <f>SUM(K184:K188)</f>
        <v>0</v>
      </c>
      <c r="L189" s="784"/>
      <c r="M189" s="776"/>
      <c r="N189" s="777"/>
    </row>
    <row r="190" spans="2:14" ht="13.5">
      <c r="B190" s="778" t="s">
        <v>566</v>
      </c>
      <c r="C190" s="779"/>
      <c r="D190" s="779"/>
      <c r="E190" s="750"/>
      <c r="F190" s="750"/>
      <c r="G190" s="771"/>
      <c r="H190" s="753"/>
      <c r="I190" s="753"/>
      <c r="J190" s="753"/>
      <c r="K190" s="754"/>
      <c r="L190" s="772"/>
      <c r="M190" s="772"/>
      <c r="N190" s="773"/>
    </row>
    <row r="191" spans="2:14" ht="13.5">
      <c r="B191" s="889"/>
      <c r="C191" s="890"/>
      <c r="D191" s="890"/>
      <c r="E191" s="890"/>
      <c r="F191" s="757"/>
      <c r="G191" s="758"/>
      <c r="H191" s="759" t="e">
        <f aca="true" t="shared" si="9" ref="H191:H196">+G191/$J$7</f>
        <v>#DIV/0!</v>
      </c>
      <c r="I191" s="760">
        <f>G191*ca</f>
        <v>0</v>
      </c>
      <c r="J191" s="760">
        <f>G191*cb</f>
        <v>0</v>
      </c>
      <c r="K191" s="760">
        <f>I191*cc</f>
        <v>0</v>
      </c>
      <c r="L191" s="761"/>
      <c r="M191" s="761"/>
      <c r="N191" s="774"/>
    </row>
    <row r="192" spans="2:14" ht="13.5">
      <c r="B192" s="892"/>
      <c r="C192" s="891"/>
      <c r="D192" s="891"/>
      <c r="E192" s="891"/>
      <c r="F192" s="757"/>
      <c r="G192" s="758"/>
      <c r="H192" s="759" t="e">
        <f t="shared" si="9"/>
        <v>#DIV/0!</v>
      </c>
      <c r="I192" s="760">
        <f>G192*ca</f>
        <v>0</v>
      </c>
      <c r="J192" s="760">
        <f>G192*cb</f>
        <v>0</v>
      </c>
      <c r="K192" s="760">
        <f>I192*cc</f>
        <v>0</v>
      </c>
      <c r="L192" s="761"/>
      <c r="M192" s="761"/>
      <c r="N192" s="774"/>
    </row>
    <row r="193" spans="2:14" ht="14.25" thickBot="1">
      <c r="B193" s="795"/>
      <c r="C193" s="796"/>
      <c r="D193" s="796"/>
      <c r="E193" s="797" t="s">
        <v>404</v>
      </c>
      <c r="F193" s="797"/>
      <c r="G193" s="798">
        <f>SUM(G191:G192)</f>
        <v>0</v>
      </c>
      <c r="H193" s="799" t="e">
        <f t="shared" si="9"/>
        <v>#DIV/0!</v>
      </c>
      <c r="I193" s="798">
        <f>SUM(I191:I192)</f>
        <v>0</v>
      </c>
      <c r="J193" s="798">
        <f>SUM(J191:J192)</f>
        <v>0</v>
      </c>
      <c r="K193" s="798">
        <f>SUM(K191:K192)</f>
        <v>0</v>
      </c>
      <c r="L193" s="800"/>
      <c r="M193" s="800"/>
      <c r="N193" s="801"/>
    </row>
    <row r="194" spans="2:14" ht="13.5">
      <c r="B194" s="802"/>
      <c r="C194" s="803"/>
      <c r="D194" s="804"/>
      <c r="E194" s="805" t="s">
        <v>567</v>
      </c>
      <c r="F194" s="805"/>
      <c r="G194" s="806">
        <f>G193+G189+G182+G175+G171</f>
        <v>0</v>
      </c>
      <c r="H194" s="807" t="e">
        <f t="shared" si="9"/>
        <v>#DIV/0!</v>
      </c>
      <c r="I194" s="808"/>
      <c r="J194" s="808"/>
      <c r="K194" s="809"/>
      <c r="L194" s="810"/>
      <c r="M194" s="810"/>
      <c r="N194" s="811"/>
    </row>
    <row r="195" spans="2:14" ht="13.5">
      <c r="B195" s="812" t="s">
        <v>568</v>
      </c>
      <c r="C195" s="813" t="s">
        <v>404</v>
      </c>
      <c r="D195" s="860">
        <f>D156</f>
        <v>0</v>
      </c>
      <c r="E195" s="815" t="s">
        <v>569</v>
      </c>
      <c r="F195" s="816"/>
      <c r="G195" s="817">
        <f>D195*F195</f>
        <v>0</v>
      </c>
      <c r="H195" s="818" t="e">
        <f t="shared" si="9"/>
        <v>#DIV/0!</v>
      </c>
      <c r="I195" s="819">
        <f>G195*ca</f>
        <v>0</v>
      </c>
      <c r="J195" s="819">
        <f>G195*cb</f>
        <v>0</v>
      </c>
      <c r="K195" s="819">
        <f>I195*cc</f>
        <v>0</v>
      </c>
      <c r="L195" s="820"/>
      <c r="M195" s="820"/>
      <c r="N195" s="821"/>
    </row>
    <row r="196" spans="2:14" ht="13.5">
      <c r="B196" s="823" t="s">
        <v>570</v>
      </c>
      <c r="C196" s="813" t="s">
        <v>404</v>
      </c>
      <c r="D196" s="861">
        <f>D157</f>
        <v>0</v>
      </c>
      <c r="E196" s="815" t="s">
        <v>569</v>
      </c>
      <c r="F196" s="816"/>
      <c r="G196" s="817">
        <f>D196*F196</f>
        <v>0</v>
      </c>
      <c r="H196" s="759" t="e">
        <f t="shared" si="9"/>
        <v>#DIV/0!</v>
      </c>
      <c r="I196" s="825">
        <f>G196*ca</f>
        <v>0</v>
      </c>
      <c r="J196" s="760">
        <f>G196*cb</f>
        <v>0</v>
      </c>
      <c r="K196" s="760">
        <f>I196*cc</f>
        <v>0</v>
      </c>
      <c r="L196" s="761"/>
      <c r="M196" s="761"/>
      <c r="N196" s="774"/>
    </row>
    <row r="197" spans="2:14" ht="13.5">
      <c r="B197" s="812" t="s">
        <v>571</v>
      </c>
      <c r="C197" s="826"/>
      <c r="D197" s="827"/>
      <c r="E197" s="828"/>
      <c r="F197" s="829"/>
      <c r="G197" s="830"/>
      <c r="H197" s="830"/>
      <c r="I197" s="830"/>
      <c r="J197" s="830"/>
      <c r="K197" s="831"/>
      <c r="L197" s="832"/>
      <c r="M197" s="832"/>
      <c r="N197" s="833"/>
    </row>
    <row r="198" spans="2:14" ht="13.5">
      <c r="B198" s="783"/>
      <c r="C198" s="813" t="s">
        <v>404</v>
      </c>
      <c r="D198" s="862">
        <f>D159</f>
        <v>0</v>
      </c>
      <c r="E198" s="815" t="s">
        <v>569</v>
      </c>
      <c r="F198" s="816"/>
      <c r="G198" s="817">
        <f>D198*F198</f>
        <v>0</v>
      </c>
      <c r="H198" s="759" t="e">
        <f>+G198/$J$7</f>
        <v>#DIV/0!</v>
      </c>
      <c r="I198" s="825">
        <f>G198*ca</f>
        <v>0</v>
      </c>
      <c r="J198" s="760">
        <f>G198*cb</f>
        <v>0</v>
      </c>
      <c r="K198" s="760">
        <f>I198*cc</f>
        <v>0</v>
      </c>
      <c r="L198" s="761"/>
      <c r="M198" s="761"/>
      <c r="N198" s="774"/>
    </row>
    <row r="199" spans="2:14" ht="13.5">
      <c r="B199" s="823" t="s">
        <v>572</v>
      </c>
      <c r="C199" s="835"/>
      <c r="D199" s="836"/>
      <c r="E199" s="837"/>
      <c r="F199" s="837"/>
      <c r="G199" s="830"/>
      <c r="H199" s="830"/>
      <c r="I199" s="830"/>
      <c r="J199" s="830"/>
      <c r="K199" s="831"/>
      <c r="L199" s="832"/>
      <c r="M199" s="832"/>
      <c r="N199" s="833"/>
    </row>
    <row r="200" spans="2:14" ht="13.5">
      <c r="B200" s="783"/>
      <c r="C200" s="839" t="s">
        <v>404</v>
      </c>
      <c r="D200" s="862">
        <f>D161</f>
        <v>0</v>
      </c>
      <c r="E200" s="815" t="s">
        <v>569</v>
      </c>
      <c r="F200" s="840"/>
      <c r="G200" s="817">
        <f>D200*F200</f>
        <v>0</v>
      </c>
      <c r="H200" s="759" t="e">
        <f>+G200/$J$7</f>
        <v>#DIV/0!</v>
      </c>
      <c r="I200" s="825">
        <f>G200*ca</f>
        <v>0</v>
      </c>
      <c r="J200" s="760">
        <f>G200*cb</f>
        <v>0</v>
      </c>
      <c r="K200" s="760">
        <f>I200*cc</f>
        <v>0</v>
      </c>
      <c r="L200" s="761"/>
      <c r="M200" s="761"/>
      <c r="N200" s="774"/>
    </row>
    <row r="201" spans="2:14" ht="14.25" thickBot="1">
      <c r="B201" s="841"/>
      <c r="C201" s="842"/>
      <c r="D201" s="842"/>
      <c r="E201" s="842"/>
      <c r="F201" s="842"/>
      <c r="G201" s="842"/>
      <c r="H201" s="843"/>
      <c r="I201" s="843"/>
      <c r="J201" s="843"/>
      <c r="K201" s="844"/>
      <c r="L201" s="845"/>
      <c r="M201" s="845"/>
      <c r="N201" s="846"/>
    </row>
    <row r="202" spans="2:14" ht="13.5">
      <c r="B202" s="847"/>
      <c r="C202" s="847"/>
      <c r="D202" s="847"/>
      <c r="E202" s="848" t="s">
        <v>576</v>
      </c>
      <c r="F202" s="848"/>
      <c r="G202" s="724">
        <f>G171+G175+G178+G182+G189+G193+G195+G196+G198+G200</f>
        <v>0</v>
      </c>
      <c r="H202" s="849" t="e">
        <f>G202/$J$7</f>
        <v>#DIV/0!</v>
      </c>
      <c r="I202" s="724">
        <f>I171+I175+I189+I193+I195+I198+I200</f>
        <v>0</v>
      </c>
      <c r="J202" s="724">
        <f>J171+J175+J189+J193+J195+J198+J200</f>
        <v>0</v>
      </c>
      <c r="K202" s="724">
        <f>K171+K175+K189+K193+K195+K198+K200</f>
        <v>0</v>
      </c>
      <c r="L202" s="690"/>
      <c r="M202" s="850"/>
      <c r="N202" s="851"/>
    </row>
    <row r="203" spans="5:12" ht="12.75">
      <c r="E203" s="865"/>
      <c r="F203" s="865"/>
      <c r="G203" s="866"/>
      <c r="H203" s="867"/>
      <c r="I203" s="868"/>
      <c r="J203" s="868"/>
      <c r="K203" s="53"/>
      <c r="L203" s="53"/>
    </row>
    <row r="204" spans="5:12" ht="12.75">
      <c r="E204" s="865"/>
      <c r="F204" s="865"/>
      <c r="G204" s="866"/>
      <c r="H204" s="867"/>
      <c r="I204" s="868"/>
      <c r="J204" s="868"/>
      <c r="K204" s="53"/>
      <c r="L204" s="53"/>
    </row>
    <row r="205" spans="5:12" ht="12.75">
      <c r="E205" s="865"/>
      <c r="F205" s="865"/>
      <c r="G205" s="866"/>
      <c r="H205" s="867"/>
      <c r="I205" s="868"/>
      <c r="J205" s="868"/>
      <c r="K205" s="53"/>
      <c r="L205" s="53"/>
    </row>
    <row r="206" spans="5:12" ht="12.75">
      <c r="E206" s="865"/>
      <c r="F206" s="865"/>
      <c r="G206" s="866"/>
      <c r="H206" s="867"/>
      <c r="I206" s="868"/>
      <c r="J206" s="868"/>
      <c r="K206" s="53"/>
      <c r="L206" s="53"/>
    </row>
    <row r="207" spans="5:12" ht="12.75">
      <c r="E207" s="865"/>
      <c r="F207" s="865"/>
      <c r="G207" s="866"/>
      <c r="H207" s="867"/>
      <c r="I207" s="868"/>
      <c r="J207" s="868"/>
      <c r="K207" s="53"/>
      <c r="L207" s="53"/>
    </row>
    <row r="208" spans="5:12" ht="12.75">
      <c r="E208" s="865"/>
      <c r="F208" s="865"/>
      <c r="G208" s="866"/>
      <c r="H208" s="867"/>
      <c r="I208" s="868"/>
      <c r="J208" s="868"/>
      <c r="K208" s="53"/>
      <c r="L208" s="53"/>
    </row>
    <row r="209" spans="5:12" ht="12.75">
      <c r="E209" s="865"/>
      <c r="F209" s="865"/>
      <c r="G209" s="866"/>
      <c r="H209" s="867"/>
      <c r="I209" s="868"/>
      <c r="J209" s="868"/>
      <c r="K209" s="53"/>
      <c r="L209" s="53"/>
    </row>
    <row r="210" spans="5:12" ht="12.75">
      <c r="E210" s="865"/>
      <c r="F210" s="865"/>
      <c r="G210" s="866"/>
      <c r="H210" s="867"/>
      <c r="I210" s="868"/>
      <c r="J210" s="868"/>
      <c r="K210" s="53"/>
      <c r="L210" s="53"/>
    </row>
    <row r="211" spans="5:12" ht="12.75">
      <c r="E211" s="865"/>
      <c r="F211" s="865"/>
      <c r="G211" s="866"/>
      <c r="H211" s="867"/>
      <c r="I211" s="868"/>
      <c r="J211" s="868"/>
      <c r="K211" s="53"/>
      <c r="L211" s="53"/>
    </row>
    <row r="212" spans="5:12" ht="12.75">
      <c r="E212" s="865"/>
      <c r="F212" s="865"/>
      <c r="G212" s="866"/>
      <c r="H212" s="867"/>
      <c r="I212" s="868"/>
      <c r="J212" s="868"/>
      <c r="K212" s="53"/>
      <c r="L212" s="53"/>
    </row>
    <row r="213" spans="5:12" ht="12.75">
      <c r="E213" s="865"/>
      <c r="F213" s="865"/>
      <c r="G213" s="866"/>
      <c r="H213" s="867"/>
      <c r="I213" s="868"/>
      <c r="J213" s="868"/>
      <c r="K213" s="53"/>
      <c r="L213" s="53"/>
    </row>
    <row r="214" spans="5:12" ht="12.75">
      <c r="E214" s="865"/>
      <c r="F214" s="865"/>
      <c r="G214" s="866"/>
      <c r="H214" s="867"/>
      <c r="I214" s="868"/>
      <c r="J214" s="868"/>
      <c r="K214" s="53"/>
      <c r="L214" s="53"/>
    </row>
    <row r="215" spans="5:12" ht="12.75">
      <c r="E215" s="865"/>
      <c r="F215" s="865"/>
      <c r="G215" s="866"/>
      <c r="H215" s="867"/>
      <c r="I215" s="868"/>
      <c r="J215" s="868"/>
      <c r="K215" s="53"/>
      <c r="L215" s="53"/>
    </row>
    <row r="216" spans="5:12" ht="12.75">
      <c r="E216" s="865"/>
      <c r="F216" s="865"/>
      <c r="G216" s="866"/>
      <c r="H216" s="867"/>
      <c r="I216" s="868"/>
      <c r="J216" s="868"/>
      <c r="K216" s="53"/>
      <c r="L216" s="53"/>
    </row>
    <row r="217" spans="5:12" ht="12.75">
      <c r="E217" s="865"/>
      <c r="F217" s="865"/>
      <c r="G217" s="866"/>
      <c r="H217" s="867"/>
      <c r="I217" s="868"/>
      <c r="J217" s="868"/>
      <c r="K217" s="53"/>
      <c r="L217" s="53"/>
    </row>
    <row r="218" spans="5:12" ht="12.75">
      <c r="E218" s="865"/>
      <c r="F218" s="865"/>
      <c r="G218" s="866"/>
      <c r="H218" s="867"/>
      <c r="I218" s="868"/>
      <c r="J218" s="868"/>
      <c r="K218" s="53"/>
      <c r="L218" s="53"/>
    </row>
    <row r="219" spans="5:12" ht="12.75">
      <c r="E219" s="865"/>
      <c r="F219" s="865"/>
      <c r="G219" s="866"/>
      <c r="H219" s="867"/>
      <c r="I219" s="868"/>
      <c r="J219" s="868"/>
      <c r="K219" s="53"/>
      <c r="L219" s="53"/>
    </row>
    <row r="220" spans="5:12" ht="12.75">
      <c r="E220" s="865"/>
      <c r="F220" s="865"/>
      <c r="G220" s="866"/>
      <c r="H220" s="867"/>
      <c r="I220" s="868"/>
      <c r="J220" s="868"/>
      <c r="K220" s="53"/>
      <c r="L220" s="53"/>
    </row>
    <row r="221" spans="5:12" ht="12.75">
      <c r="E221" s="865"/>
      <c r="F221" s="865"/>
      <c r="G221" s="866"/>
      <c r="H221" s="867"/>
      <c r="I221" s="868"/>
      <c r="J221" s="868"/>
      <c r="K221" s="53"/>
      <c r="L221" s="53"/>
    </row>
    <row r="222" spans="5:12" ht="12.75">
      <c r="E222" s="865"/>
      <c r="F222" s="865"/>
      <c r="G222" s="866"/>
      <c r="H222" s="867"/>
      <c r="I222" s="868"/>
      <c r="J222" s="868"/>
      <c r="K222" s="53"/>
      <c r="L222" s="53"/>
    </row>
    <row r="223" spans="5:12" ht="12.75">
      <c r="E223" s="865"/>
      <c r="F223" s="865"/>
      <c r="G223" s="866"/>
      <c r="H223" s="867"/>
      <c r="I223" s="868"/>
      <c r="J223" s="868"/>
      <c r="K223" s="53"/>
      <c r="L223" s="53"/>
    </row>
    <row r="224" spans="5:12" ht="12.75">
      <c r="E224" s="865"/>
      <c r="F224" s="865"/>
      <c r="G224" s="866"/>
      <c r="H224" s="867"/>
      <c r="I224" s="868"/>
      <c r="J224" s="868"/>
      <c r="K224" s="53"/>
      <c r="L224" s="53"/>
    </row>
    <row r="225" spans="5:12" ht="12.75">
      <c r="E225" s="865"/>
      <c r="F225" s="865"/>
      <c r="G225" s="866"/>
      <c r="H225" s="867"/>
      <c r="I225" s="868"/>
      <c r="J225" s="868"/>
      <c r="K225" s="53"/>
      <c r="L225" s="53"/>
    </row>
    <row r="226" spans="5:12" ht="12.75">
      <c r="E226" s="865"/>
      <c r="F226" s="865"/>
      <c r="G226" s="866"/>
      <c r="H226" s="867"/>
      <c r="I226" s="868"/>
      <c r="J226" s="868"/>
      <c r="K226" s="53"/>
      <c r="L226" s="53"/>
    </row>
    <row r="227" spans="5:12" ht="12.75">
      <c r="E227" s="865"/>
      <c r="F227" s="865"/>
      <c r="G227" s="866"/>
      <c r="H227" s="867"/>
      <c r="I227" s="868"/>
      <c r="J227" s="868"/>
      <c r="K227" s="53"/>
      <c r="L227" s="53"/>
    </row>
    <row r="228" spans="5:12" ht="12.75">
      <c r="E228" s="865"/>
      <c r="F228" s="865"/>
      <c r="G228" s="866"/>
      <c r="H228" s="867"/>
      <c r="I228" s="868"/>
      <c r="J228" s="868"/>
      <c r="K228" s="53"/>
      <c r="L228" s="53"/>
    </row>
    <row r="229" spans="5:12" ht="12.75">
      <c r="E229" s="865"/>
      <c r="F229" s="865"/>
      <c r="G229" s="866"/>
      <c r="H229" s="867"/>
      <c r="I229" s="868"/>
      <c r="J229" s="868"/>
      <c r="K229" s="53"/>
      <c r="L229" s="53"/>
    </row>
    <row r="230" spans="5:12" ht="12.75">
      <c r="E230" s="865"/>
      <c r="F230" s="865"/>
      <c r="G230" s="866"/>
      <c r="H230" s="867"/>
      <c r="I230" s="868"/>
      <c r="J230" s="868"/>
      <c r="K230" s="53"/>
      <c r="L230" s="53"/>
    </row>
    <row r="231" spans="5:12" ht="12.75">
      <c r="E231" s="865"/>
      <c r="F231" s="865"/>
      <c r="G231" s="866"/>
      <c r="H231" s="867"/>
      <c r="I231" s="868"/>
      <c r="J231" s="868"/>
      <c r="K231" s="53"/>
      <c r="L231" s="53"/>
    </row>
    <row r="232" spans="5:12" ht="12.75">
      <c r="E232" s="865"/>
      <c r="F232" s="865"/>
      <c r="G232" s="866"/>
      <c r="H232" s="867"/>
      <c r="I232" s="868"/>
      <c r="J232" s="868"/>
      <c r="K232" s="53"/>
      <c r="L232" s="53"/>
    </row>
    <row r="233" spans="5:12" ht="12.75">
      <c r="E233" s="865"/>
      <c r="F233" s="865"/>
      <c r="G233" s="866"/>
      <c r="H233" s="867"/>
      <c r="I233" s="868"/>
      <c r="J233" s="868"/>
      <c r="K233" s="53"/>
      <c r="L233" s="53"/>
    </row>
    <row r="234" spans="5:12" ht="12.75">
      <c r="E234" s="865"/>
      <c r="F234" s="865"/>
      <c r="G234" s="866"/>
      <c r="H234" s="867"/>
      <c r="I234" s="868"/>
      <c r="J234" s="868"/>
      <c r="K234" s="53"/>
      <c r="L234" s="53"/>
    </row>
    <row r="235" spans="5:12" ht="12.75">
      <c r="E235" s="865"/>
      <c r="F235" s="865"/>
      <c r="G235" s="866"/>
      <c r="H235" s="867"/>
      <c r="I235" s="868"/>
      <c r="J235" s="868"/>
      <c r="K235" s="53"/>
      <c r="L235" s="53"/>
    </row>
    <row r="236" spans="5:12" ht="12.75">
      <c r="E236" s="865"/>
      <c r="F236" s="865"/>
      <c r="G236" s="866"/>
      <c r="H236" s="867"/>
      <c r="I236" s="868"/>
      <c r="J236" s="868"/>
      <c r="K236" s="53"/>
      <c r="L236" s="53"/>
    </row>
    <row r="237" spans="5:12" ht="12.75">
      <c r="E237" s="865"/>
      <c r="F237" s="865"/>
      <c r="G237" s="866"/>
      <c r="H237" s="867"/>
      <c r="I237" s="868"/>
      <c r="J237" s="868"/>
      <c r="K237" s="53"/>
      <c r="L237" s="53"/>
    </row>
    <row r="238" spans="5:12" ht="12.75">
      <c r="E238" s="865"/>
      <c r="F238" s="865"/>
      <c r="G238" s="866"/>
      <c r="H238" s="867"/>
      <c r="I238" s="868"/>
      <c r="J238" s="868"/>
      <c r="K238" s="53"/>
      <c r="L238" s="53"/>
    </row>
    <row r="239" spans="5:12" ht="12.75">
      <c r="E239" s="865"/>
      <c r="F239" s="865"/>
      <c r="G239" s="866"/>
      <c r="H239" s="867"/>
      <c r="I239" s="868"/>
      <c r="J239" s="868"/>
      <c r="K239" s="53"/>
      <c r="L239" s="53"/>
    </row>
    <row r="240" spans="5:12" ht="12.75">
      <c r="E240" s="865"/>
      <c r="F240" s="865"/>
      <c r="G240" s="866"/>
      <c r="H240" s="867"/>
      <c r="I240" s="868"/>
      <c r="J240" s="868"/>
      <c r="K240" s="53"/>
      <c r="L240" s="53"/>
    </row>
    <row r="241" spans="5:12" ht="12.75">
      <c r="E241" s="865"/>
      <c r="F241" s="865"/>
      <c r="G241" s="866"/>
      <c r="H241" s="867"/>
      <c r="I241" s="868"/>
      <c r="J241" s="868"/>
      <c r="K241" s="53"/>
      <c r="L241" s="53"/>
    </row>
    <row r="242" spans="5:12" ht="12.75">
      <c r="E242" s="865"/>
      <c r="F242" s="865"/>
      <c r="G242" s="866"/>
      <c r="H242" s="867"/>
      <c r="I242" s="868"/>
      <c r="J242" s="868"/>
      <c r="K242" s="53"/>
      <c r="L242" s="53"/>
    </row>
    <row r="243" spans="5:12" ht="12.75">
      <c r="E243" s="865"/>
      <c r="F243" s="865"/>
      <c r="G243" s="866"/>
      <c r="H243" s="867"/>
      <c r="I243" s="868"/>
      <c r="J243" s="868"/>
      <c r="K243" s="53"/>
      <c r="L243" s="53"/>
    </row>
    <row r="244" spans="5:12" ht="12.75">
      <c r="E244" s="865"/>
      <c r="F244" s="865"/>
      <c r="G244" s="866"/>
      <c r="H244" s="867"/>
      <c r="I244" s="868"/>
      <c r="J244" s="868"/>
      <c r="K244" s="53"/>
      <c r="L244" s="53"/>
    </row>
    <row r="245" spans="5:12" ht="12.75">
      <c r="E245" s="865"/>
      <c r="F245" s="865"/>
      <c r="G245" s="866"/>
      <c r="H245" s="867"/>
      <c r="I245" s="868"/>
      <c r="J245" s="868"/>
      <c r="K245" s="53"/>
      <c r="L245" s="53"/>
    </row>
    <row r="246" spans="5:12" ht="12.75">
      <c r="E246" s="865"/>
      <c r="F246" s="865"/>
      <c r="G246" s="866"/>
      <c r="H246" s="867"/>
      <c r="I246" s="868"/>
      <c r="J246" s="868"/>
      <c r="K246" s="53"/>
      <c r="L246" s="53"/>
    </row>
    <row r="247" spans="5:12" ht="12.75">
      <c r="E247" s="865"/>
      <c r="F247" s="865"/>
      <c r="G247" s="866"/>
      <c r="H247" s="867"/>
      <c r="I247" s="868"/>
      <c r="J247" s="868"/>
      <c r="K247" s="53"/>
      <c r="L247" s="53"/>
    </row>
    <row r="248" spans="5:12" ht="12.75">
      <c r="E248" s="865"/>
      <c r="F248" s="865"/>
      <c r="G248" s="866"/>
      <c r="H248" s="867"/>
      <c r="I248" s="868"/>
      <c r="J248" s="868"/>
      <c r="K248" s="53"/>
      <c r="L248" s="53"/>
    </row>
    <row r="249" spans="5:12" ht="12.75">
      <c r="E249" s="865"/>
      <c r="F249" s="865"/>
      <c r="G249" s="866"/>
      <c r="H249" s="867"/>
      <c r="I249" s="868"/>
      <c r="J249" s="868"/>
      <c r="K249" s="53"/>
      <c r="L249" s="53"/>
    </row>
    <row r="250" spans="5:12" ht="12.75">
      <c r="E250" s="865"/>
      <c r="F250" s="865"/>
      <c r="G250" s="866"/>
      <c r="H250" s="867"/>
      <c r="I250" s="868"/>
      <c r="J250" s="868"/>
      <c r="K250" s="53"/>
      <c r="L250" s="53"/>
    </row>
    <row r="251" spans="5:12" ht="12.75">
      <c r="E251" s="865"/>
      <c r="F251" s="865"/>
      <c r="G251" s="866"/>
      <c r="H251" s="867"/>
      <c r="I251" s="868"/>
      <c r="J251" s="868"/>
      <c r="K251" s="53"/>
      <c r="L251" s="53"/>
    </row>
    <row r="252" spans="5:12" ht="12.75">
      <c r="E252" s="865"/>
      <c r="F252" s="865"/>
      <c r="G252" s="866"/>
      <c r="H252" s="867"/>
      <c r="I252" s="868"/>
      <c r="J252" s="868"/>
      <c r="K252" s="53"/>
      <c r="L252" s="53"/>
    </row>
    <row r="253" spans="5:12" ht="12.75">
      <c r="E253" s="865"/>
      <c r="F253" s="865"/>
      <c r="G253" s="866"/>
      <c r="H253" s="867"/>
      <c r="I253" s="868"/>
      <c r="J253" s="868"/>
      <c r="K253" s="53"/>
      <c r="L253" s="53"/>
    </row>
    <row r="254" spans="5:12" ht="12.75">
      <c r="E254" s="865"/>
      <c r="F254" s="865"/>
      <c r="G254" s="866"/>
      <c r="H254" s="867"/>
      <c r="I254" s="868"/>
      <c r="J254" s="868"/>
      <c r="K254" s="53"/>
      <c r="L254" s="53"/>
    </row>
    <row r="255" spans="5:12" ht="12.75">
      <c r="E255" s="865"/>
      <c r="F255" s="865"/>
      <c r="G255" s="866"/>
      <c r="H255" s="867"/>
      <c r="I255" s="868"/>
      <c r="J255" s="868"/>
      <c r="K255" s="53"/>
      <c r="L255" s="53"/>
    </row>
    <row r="256" spans="5:12" ht="12.75">
      <c r="E256" s="865"/>
      <c r="F256" s="865"/>
      <c r="G256" s="866"/>
      <c r="H256" s="867"/>
      <c r="I256" s="868"/>
      <c r="J256" s="868"/>
      <c r="K256" s="53"/>
      <c r="L256" s="53"/>
    </row>
    <row r="257" spans="5:12" ht="12.75">
      <c r="E257" s="865"/>
      <c r="F257" s="865"/>
      <c r="G257" s="866"/>
      <c r="H257" s="867"/>
      <c r="I257" s="868"/>
      <c r="J257" s="868"/>
      <c r="K257" s="53"/>
      <c r="L257" s="53"/>
    </row>
    <row r="258" spans="5:12" ht="12.75">
      <c r="E258" s="865"/>
      <c r="F258" s="865"/>
      <c r="G258" s="866"/>
      <c r="H258" s="867"/>
      <c r="I258" s="868"/>
      <c r="J258" s="868"/>
      <c r="K258" s="53"/>
      <c r="L258" s="53"/>
    </row>
    <row r="259" spans="5:12" ht="12.75">
      <c r="E259" s="865"/>
      <c r="F259" s="865"/>
      <c r="G259" s="866"/>
      <c r="H259" s="867"/>
      <c r="I259" s="868"/>
      <c r="J259" s="868"/>
      <c r="K259" s="53"/>
      <c r="L259" s="53"/>
    </row>
    <row r="260" spans="5:12" ht="12.75">
      <c r="E260" s="865"/>
      <c r="F260" s="865"/>
      <c r="G260" s="866"/>
      <c r="H260" s="867"/>
      <c r="I260" s="868"/>
      <c r="J260" s="868"/>
      <c r="K260" s="53"/>
      <c r="L260" s="53"/>
    </row>
    <row r="261" spans="5:12" ht="12.75">
      <c r="E261" s="865"/>
      <c r="F261" s="865"/>
      <c r="G261" s="866"/>
      <c r="H261" s="867"/>
      <c r="I261" s="868"/>
      <c r="J261" s="868"/>
      <c r="K261" s="53"/>
      <c r="L261" s="53"/>
    </row>
    <row r="262" spans="5:12" ht="12.75">
      <c r="E262" s="865"/>
      <c r="F262" s="865"/>
      <c r="G262" s="866"/>
      <c r="H262" s="867"/>
      <c r="I262" s="868"/>
      <c r="J262" s="868"/>
      <c r="K262" s="53"/>
      <c r="L262" s="53"/>
    </row>
    <row r="263" spans="5:12" ht="12.75">
      <c r="E263" s="865"/>
      <c r="F263" s="865"/>
      <c r="G263" s="866"/>
      <c r="H263" s="867"/>
      <c r="I263" s="868"/>
      <c r="J263" s="868"/>
      <c r="K263" s="53"/>
      <c r="L263" s="53"/>
    </row>
    <row r="264" spans="5:12" ht="12.75">
      <c r="E264" s="865"/>
      <c r="F264" s="865"/>
      <c r="G264" s="866"/>
      <c r="H264" s="867"/>
      <c r="I264" s="868"/>
      <c r="J264" s="868"/>
      <c r="K264" s="53"/>
      <c r="L264" s="53"/>
    </row>
    <row r="265" spans="5:12" ht="12.75">
      <c r="E265" s="865"/>
      <c r="F265" s="865"/>
      <c r="G265" s="866"/>
      <c r="H265" s="867"/>
      <c r="I265" s="868"/>
      <c r="J265" s="868"/>
      <c r="K265" s="53"/>
      <c r="L265" s="53"/>
    </row>
    <row r="266" spans="5:12" ht="12.75">
      <c r="E266" s="865"/>
      <c r="F266" s="865"/>
      <c r="G266" s="866"/>
      <c r="H266" s="867"/>
      <c r="I266" s="868"/>
      <c r="J266" s="868"/>
      <c r="K266" s="53"/>
      <c r="L266" s="53"/>
    </row>
    <row r="267" spans="5:12" ht="12.75">
      <c r="E267" s="865"/>
      <c r="F267" s="865"/>
      <c r="G267" s="866"/>
      <c r="H267" s="867"/>
      <c r="I267" s="868"/>
      <c r="J267" s="868"/>
      <c r="K267" s="53"/>
      <c r="L267" s="53"/>
    </row>
    <row r="268" spans="5:12" ht="12.75">
      <c r="E268" s="865"/>
      <c r="F268" s="865"/>
      <c r="G268" s="866"/>
      <c r="H268" s="867"/>
      <c r="I268" s="868"/>
      <c r="J268" s="868"/>
      <c r="K268" s="53"/>
      <c r="L268" s="53"/>
    </row>
    <row r="269" spans="5:12" ht="12.75">
      <c r="E269" s="865"/>
      <c r="F269" s="865"/>
      <c r="G269" s="866"/>
      <c r="H269" s="867"/>
      <c r="I269" s="868"/>
      <c r="J269" s="868"/>
      <c r="K269" s="53"/>
      <c r="L269" s="53"/>
    </row>
    <row r="270" spans="5:12" ht="12.75">
      <c r="E270" s="865"/>
      <c r="F270" s="865"/>
      <c r="G270" s="866"/>
      <c r="H270" s="867"/>
      <c r="I270" s="868"/>
      <c r="J270" s="868"/>
      <c r="K270" s="53"/>
      <c r="L270" s="53"/>
    </row>
    <row r="271" spans="5:12" ht="12.75">
      <c r="E271" s="865"/>
      <c r="F271" s="865"/>
      <c r="G271" s="866"/>
      <c r="H271" s="867"/>
      <c r="I271" s="868"/>
      <c r="J271" s="868"/>
      <c r="K271" s="53"/>
      <c r="L271" s="53"/>
    </row>
    <row r="272" spans="5:12" ht="12.75">
      <c r="E272" s="865"/>
      <c r="F272" s="865"/>
      <c r="G272" s="866"/>
      <c r="H272" s="867"/>
      <c r="I272" s="868"/>
      <c r="J272" s="868"/>
      <c r="K272" s="53"/>
      <c r="L272" s="53"/>
    </row>
    <row r="273" spans="5:12" ht="12.75">
      <c r="E273" s="865"/>
      <c r="F273" s="865"/>
      <c r="G273" s="866"/>
      <c r="H273" s="867"/>
      <c r="I273" s="868"/>
      <c r="J273" s="868"/>
      <c r="K273" s="53"/>
      <c r="L273" s="53"/>
    </row>
    <row r="274" spans="5:12" ht="12.75">
      <c r="E274" s="865"/>
      <c r="F274" s="865"/>
      <c r="G274" s="866"/>
      <c r="H274" s="867"/>
      <c r="I274" s="868"/>
      <c r="J274" s="868"/>
      <c r="K274" s="53"/>
      <c r="L274" s="53"/>
    </row>
    <row r="275" spans="5:12" ht="12.75">
      <c r="E275" s="865"/>
      <c r="F275" s="865"/>
      <c r="G275" s="866"/>
      <c r="H275" s="867"/>
      <c r="I275" s="868"/>
      <c r="J275" s="868"/>
      <c r="K275" s="53"/>
      <c r="L275" s="53"/>
    </row>
    <row r="276" spans="5:12" ht="12.75">
      <c r="E276" s="865"/>
      <c r="F276" s="865"/>
      <c r="G276" s="866"/>
      <c r="H276" s="867"/>
      <c r="I276" s="868"/>
      <c r="J276" s="868"/>
      <c r="K276" s="53"/>
      <c r="L276" s="53"/>
    </row>
    <row r="277" spans="5:12" ht="12.75">
      <c r="E277" s="865"/>
      <c r="F277" s="865"/>
      <c r="G277" s="866"/>
      <c r="H277" s="867"/>
      <c r="I277" s="868"/>
      <c r="J277" s="868"/>
      <c r="K277" s="53"/>
      <c r="L277" s="53"/>
    </row>
    <row r="278" spans="5:12" ht="12.75">
      <c r="E278" s="865"/>
      <c r="F278" s="865"/>
      <c r="G278" s="866"/>
      <c r="H278" s="867"/>
      <c r="I278" s="868"/>
      <c r="J278" s="868"/>
      <c r="K278" s="53"/>
      <c r="L278" s="53"/>
    </row>
    <row r="279" spans="5:12" ht="12.75">
      <c r="E279" s="865"/>
      <c r="F279" s="865"/>
      <c r="G279" s="866"/>
      <c r="H279" s="867"/>
      <c r="I279" s="868"/>
      <c r="J279" s="868"/>
      <c r="K279" s="53"/>
      <c r="L279" s="53"/>
    </row>
    <row r="280" spans="5:12" ht="12.75">
      <c r="E280" s="865"/>
      <c r="F280" s="865"/>
      <c r="G280" s="866"/>
      <c r="H280" s="867"/>
      <c r="I280" s="868"/>
      <c r="J280" s="868"/>
      <c r="K280" s="53"/>
      <c r="L280" s="53"/>
    </row>
    <row r="281" spans="5:12" ht="12.75">
      <c r="E281" s="865"/>
      <c r="F281" s="865"/>
      <c r="G281" s="866"/>
      <c r="H281" s="867"/>
      <c r="I281" s="868"/>
      <c r="J281" s="868"/>
      <c r="K281" s="53"/>
      <c r="L281" s="53"/>
    </row>
    <row r="282" spans="5:12" ht="12.75">
      <c r="E282" s="865"/>
      <c r="F282" s="865"/>
      <c r="G282" s="866"/>
      <c r="H282" s="867"/>
      <c r="I282" s="868"/>
      <c r="J282" s="868"/>
      <c r="K282" s="53"/>
      <c r="L282" s="53"/>
    </row>
    <row r="283" spans="5:12" ht="12.75">
      <c r="E283" s="865"/>
      <c r="F283" s="865"/>
      <c r="G283" s="866"/>
      <c r="H283" s="867"/>
      <c r="I283" s="868"/>
      <c r="J283" s="868"/>
      <c r="K283" s="53"/>
      <c r="L283" s="53"/>
    </row>
    <row r="284" spans="5:12" ht="12.75">
      <c r="E284" s="865"/>
      <c r="F284" s="865"/>
      <c r="G284" s="866"/>
      <c r="H284" s="867"/>
      <c r="I284" s="868"/>
      <c r="J284" s="868"/>
      <c r="K284" s="53"/>
      <c r="L284" s="53"/>
    </row>
    <row r="285" spans="5:12" ht="12.75">
      <c r="E285" s="865"/>
      <c r="F285" s="865"/>
      <c r="G285" s="866"/>
      <c r="H285" s="867"/>
      <c r="I285" s="868"/>
      <c r="J285" s="868"/>
      <c r="K285" s="53"/>
      <c r="L285" s="53"/>
    </row>
    <row r="286" spans="5:12" ht="12.75">
      <c r="E286" s="865"/>
      <c r="F286" s="865"/>
      <c r="G286" s="866"/>
      <c r="H286" s="867"/>
      <c r="I286" s="868"/>
      <c r="J286" s="868"/>
      <c r="K286" s="53"/>
      <c r="L286" s="53"/>
    </row>
    <row r="287" spans="5:12" ht="12.75">
      <c r="E287" s="865"/>
      <c r="F287" s="865"/>
      <c r="G287" s="866"/>
      <c r="H287" s="867"/>
      <c r="I287" s="868"/>
      <c r="J287" s="868"/>
      <c r="K287" s="53"/>
      <c r="L287" s="53"/>
    </row>
    <row r="288" spans="5:12" ht="12.75">
      <c r="E288" s="865"/>
      <c r="F288" s="865"/>
      <c r="G288" s="866"/>
      <c r="H288" s="867"/>
      <c r="I288" s="868"/>
      <c r="J288" s="868"/>
      <c r="K288" s="53"/>
      <c r="L288" s="53"/>
    </row>
    <row r="289" spans="5:12" ht="12.75">
      <c r="E289" s="865"/>
      <c r="F289" s="865"/>
      <c r="G289" s="866"/>
      <c r="H289" s="867"/>
      <c r="I289" s="868"/>
      <c r="J289" s="868"/>
      <c r="K289" s="53"/>
      <c r="L289" s="53"/>
    </row>
    <row r="290" spans="5:12" ht="12.75">
      <c r="E290" s="865"/>
      <c r="F290" s="865"/>
      <c r="G290" s="866"/>
      <c r="H290" s="867"/>
      <c r="I290" s="868"/>
      <c r="J290" s="868"/>
      <c r="K290" s="53"/>
      <c r="L290" s="53"/>
    </row>
    <row r="291" spans="5:12" ht="12.75">
      <c r="E291" s="865"/>
      <c r="F291" s="865"/>
      <c r="G291" s="866"/>
      <c r="H291" s="867"/>
      <c r="I291" s="868"/>
      <c r="J291" s="868"/>
      <c r="K291" s="53"/>
      <c r="L291" s="53"/>
    </row>
    <row r="292" spans="5:12" ht="12.75">
      <c r="E292" s="865"/>
      <c r="F292" s="865"/>
      <c r="G292" s="866"/>
      <c r="H292" s="867"/>
      <c r="I292" s="868"/>
      <c r="J292" s="868"/>
      <c r="K292" s="53"/>
      <c r="L292" s="53"/>
    </row>
    <row r="293" spans="5:12" ht="12.75">
      <c r="E293" s="865"/>
      <c r="F293" s="865"/>
      <c r="G293" s="866"/>
      <c r="H293" s="867"/>
      <c r="I293" s="868"/>
      <c r="J293" s="868"/>
      <c r="K293" s="53"/>
      <c r="L293" s="53"/>
    </row>
    <row r="294" spans="5:12" ht="12.75">
      <c r="E294" s="865"/>
      <c r="F294" s="865"/>
      <c r="G294" s="866"/>
      <c r="H294" s="867"/>
      <c r="I294" s="868"/>
      <c r="J294" s="868"/>
      <c r="K294" s="53"/>
      <c r="L294" s="53"/>
    </row>
    <row r="295" spans="5:12" ht="12.75">
      <c r="E295" s="865"/>
      <c r="F295" s="865"/>
      <c r="G295" s="866"/>
      <c r="H295" s="867"/>
      <c r="I295" s="868"/>
      <c r="J295" s="868"/>
      <c r="K295" s="53"/>
      <c r="L295" s="53"/>
    </row>
    <row r="296" spans="5:12" ht="12.75">
      <c r="E296" s="865"/>
      <c r="F296" s="865"/>
      <c r="G296" s="866"/>
      <c r="H296" s="867"/>
      <c r="I296" s="868"/>
      <c r="J296" s="868"/>
      <c r="K296" s="53"/>
      <c r="L296" s="53"/>
    </row>
    <row r="297" spans="5:12" ht="12.75">
      <c r="E297" s="865"/>
      <c r="F297" s="865"/>
      <c r="G297" s="866"/>
      <c r="H297" s="867"/>
      <c r="I297" s="868"/>
      <c r="J297" s="868"/>
      <c r="K297" s="53"/>
      <c r="L297" s="53"/>
    </row>
    <row r="298" spans="5:12" ht="12.75">
      <c r="E298" s="865"/>
      <c r="F298" s="865"/>
      <c r="G298" s="866"/>
      <c r="H298" s="867"/>
      <c r="I298" s="868"/>
      <c r="J298" s="868"/>
      <c r="K298" s="53"/>
      <c r="L298" s="53"/>
    </row>
    <row r="299" spans="5:12" ht="12.75">
      <c r="E299" s="865"/>
      <c r="F299" s="865"/>
      <c r="G299" s="866"/>
      <c r="H299" s="867"/>
      <c r="I299" s="868"/>
      <c r="J299" s="868"/>
      <c r="K299" s="53"/>
      <c r="L299" s="53"/>
    </row>
    <row r="300" spans="5:12" ht="12.75">
      <c r="E300" s="865"/>
      <c r="F300" s="865"/>
      <c r="G300" s="866"/>
      <c r="H300" s="867"/>
      <c r="I300" s="868"/>
      <c r="J300" s="868"/>
      <c r="K300" s="53"/>
      <c r="L300" s="53"/>
    </row>
    <row r="301" spans="5:12" ht="12.75">
      <c r="E301" s="865"/>
      <c r="F301" s="865"/>
      <c r="G301" s="866"/>
      <c r="H301" s="867"/>
      <c r="I301" s="868"/>
      <c r="J301" s="868"/>
      <c r="K301" s="53"/>
      <c r="L301" s="53"/>
    </row>
    <row r="302" spans="5:12" ht="12.75">
      <c r="E302" s="865"/>
      <c r="F302" s="865"/>
      <c r="G302" s="866"/>
      <c r="H302" s="867"/>
      <c r="I302" s="868"/>
      <c r="J302" s="868"/>
      <c r="K302" s="53"/>
      <c r="L302" s="53"/>
    </row>
    <row r="303" spans="5:12" ht="12.75">
      <c r="E303" s="865"/>
      <c r="F303" s="865"/>
      <c r="G303" s="866"/>
      <c r="H303" s="867"/>
      <c r="I303" s="868"/>
      <c r="J303" s="868"/>
      <c r="K303" s="53"/>
      <c r="L303" s="53"/>
    </row>
    <row r="304" spans="5:12" ht="12.75">
      <c r="E304" s="865"/>
      <c r="F304" s="865"/>
      <c r="G304" s="866"/>
      <c r="H304" s="867"/>
      <c r="I304" s="868"/>
      <c r="J304" s="868"/>
      <c r="K304" s="53"/>
      <c r="L304" s="53"/>
    </row>
    <row r="305" spans="5:12" ht="12.75">
      <c r="E305" s="865"/>
      <c r="F305" s="865"/>
      <c r="G305" s="866"/>
      <c r="H305" s="867"/>
      <c r="I305" s="868"/>
      <c r="J305" s="868"/>
      <c r="K305" s="53"/>
      <c r="L305" s="53"/>
    </row>
    <row r="306" spans="5:12" ht="12.75">
      <c r="E306" s="865"/>
      <c r="F306" s="865"/>
      <c r="G306" s="866"/>
      <c r="H306" s="867"/>
      <c r="I306" s="868"/>
      <c r="J306" s="868"/>
      <c r="K306" s="53"/>
      <c r="L306" s="53"/>
    </row>
    <row r="307" spans="5:12" ht="12.75">
      <c r="E307" s="865"/>
      <c r="F307" s="865"/>
      <c r="G307" s="866"/>
      <c r="H307" s="867"/>
      <c r="I307" s="868"/>
      <c r="J307" s="868"/>
      <c r="K307" s="53"/>
      <c r="L307" s="53"/>
    </row>
    <row r="308" spans="5:12" ht="12.75">
      <c r="E308" s="865"/>
      <c r="F308" s="865"/>
      <c r="G308" s="866"/>
      <c r="H308" s="867"/>
      <c r="I308" s="868"/>
      <c r="J308" s="868"/>
      <c r="K308" s="53"/>
      <c r="L308" s="53"/>
    </row>
    <row r="309" spans="5:12" ht="12.75">
      <c r="E309" s="865"/>
      <c r="F309" s="865"/>
      <c r="G309" s="866"/>
      <c r="H309" s="867"/>
      <c r="I309" s="868"/>
      <c r="J309" s="868"/>
      <c r="K309" s="53"/>
      <c r="L309" s="53"/>
    </row>
    <row r="310" spans="5:12" ht="12.75">
      <c r="E310" s="865"/>
      <c r="F310" s="865"/>
      <c r="G310" s="866"/>
      <c r="H310" s="867"/>
      <c r="I310" s="868"/>
      <c r="J310" s="868"/>
      <c r="K310" s="53"/>
      <c r="L310" s="53"/>
    </row>
    <row r="311" spans="5:12" ht="12.75">
      <c r="E311" s="865"/>
      <c r="F311" s="865"/>
      <c r="G311" s="866"/>
      <c r="H311" s="867"/>
      <c r="I311" s="868"/>
      <c r="J311" s="868"/>
      <c r="K311" s="53"/>
      <c r="L311" s="53"/>
    </row>
    <row r="312" spans="5:12" ht="12.75">
      <c r="E312" s="865"/>
      <c r="F312" s="865"/>
      <c r="G312" s="866"/>
      <c r="H312" s="867"/>
      <c r="I312" s="868"/>
      <c r="J312" s="868"/>
      <c r="K312" s="53"/>
      <c r="L312" s="53"/>
    </row>
    <row r="313" spans="5:12" ht="12.75">
      <c r="E313" s="865"/>
      <c r="F313" s="865"/>
      <c r="G313" s="866"/>
      <c r="H313" s="867"/>
      <c r="I313" s="868"/>
      <c r="J313" s="868"/>
      <c r="K313" s="53"/>
      <c r="L313" s="53"/>
    </row>
    <row r="314" spans="5:12" ht="12.75">
      <c r="E314" s="865"/>
      <c r="F314" s="865"/>
      <c r="G314" s="866"/>
      <c r="H314" s="867"/>
      <c r="I314" s="868"/>
      <c r="J314" s="868"/>
      <c r="K314" s="53"/>
      <c r="L314" s="53"/>
    </row>
    <row r="315" spans="5:12" ht="12.75">
      <c r="E315" s="865"/>
      <c r="F315" s="865"/>
      <c r="G315" s="866"/>
      <c r="H315" s="867"/>
      <c r="I315" s="868"/>
      <c r="J315" s="868"/>
      <c r="K315" s="53"/>
      <c r="L315" s="53"/>
    </row>
    <row r="316" spans="5:12" ht="12.75">
      <c r="E316" s="865"/>
      <c r="F316" s="865"/>
      <c r="G316" s="866"/>
      <c r="H316" s="867"/>
      <c r="I316" s="868"/>
      <c r="J316" s="868"/>
      <c r="K316" s="53"/>
      <c r="L316" s="53"/>
    </row>
    <row r="317" spans="5:12" ht="12.75">
      <c r="E317" s="865"/>
      <c r="F317" s="865"/>
      <c r="G317" s="866"/>
      <c r="H317" s="867"/>
      <c r="I317" s="868"/>
      <c r="J317" s="868"/>
      <c r="K317" s="53"/>
      <c r="L317" s="53"/>
    </row>
    <row r="318" spans="5:12" ht="12.75">
      <c r="E318" s="865"/>
      <c r="F318" s="865"/>
      <c r="G318" s="866"/>
      <c r="H318" s="867"/>
      <c r="I318" s="868"/>
      <c r="J318" s="868"/>
      <c r="K318" s="53"/>
      <c r="L318" s="53"/>
    </row>
    <row r="319" spans="5:12" ht="12.75">
      <c r="E319" s="865"/>
      <c r="F319" s="865"/>
      <c r="G319" s="866"/>
      <c r="H319" s="867"/>
      <c r="I319" s="868"/>
      <c r="J319" s="868"/>
      <c r="K319" s="53"/>
      <c r="L319" s="53"/>
    </row>
    <row r="320" spans="5:12" ht="12.75">
      <c r="E320" s="865"/>
      <c r="F320" s="865"/>
      <c r="G320" s="866"/>
      <c r="H320" s="867"/>
      <c r="I320" s="868"/>
      <c r="J320" s="868"/>
      <c r="K320" s="53"/>
      <c r="L320" s="53"/>
    </row>
    <row r="321" spans="5:12" ht="12.75">
      <c r="E321" s="865"/>
      <c r="F321" s="865"/>
      <c r="G321" s="866"/>
      <c r="H321" s="867"/>
      <c r="I321" s="868"/>
      <c r="J321" s="868"/>
      <c r="K321" s="53"/>
      <c r="L321" s="53"/>
    </row>
    <row r="322" spans="5:12" ht="12.75">
      <c r="E322" s="865"/>
      <c r="F322" s="865"/>
      <c r="G322" s="866"/>
      <c r="H322" s="867"/>
      <c r="I322" s="868"/>
      <c r="J322" s="868"/>
      <c r="K322" s="53"/>
      <c r="L322" s="53"/>
    </row>
    <row r="323" spans="5:12" ht="12.75">
      <c r="E323" s="865"/>
      <c r="F323" s="865"/>
      <c r="G323" s="866"/>
      <c r="H323" s="867"/>
      <c r="I323" s="868"/>
      <c r="J323" s="868"/>
      <c r="K323" s="53"/>
      <c r="L323" s="53"/>
    </row>
    <row r="324" spans="5:12" ht="12.75">
      <c r="E324" s="865"/>
      <c r="F324" s="865"/>
      <c r="G324" s="866"/>
      <c r="H324" s="867"/>
      <c r="I324" s="868"/>
      <c r="J324" s="868"/>
      <c r="K324" s="53"/>
      <c r="L324" s="53"/>
    </row>
    <row r="325" spans="5:12" ht="12.75">
      <c r="E325" s="865"/>
      <c r="F325" s="865"/>
      <c r="G325" s="866"/>
      <c r="H325" s="867"/>
      <c r="I325" s="868"/>
      <c r="J325" s="868"/>
      <c r="K325" s="53"/>
      <c r="L325" s="53"/>
    </row>
    <row r="326" spans="5:12" ht="12.75">
      <c r="E326" s="865"/>
      <c r="F326" s="865"/>
      <c r="G326" s="866"/>
      <c r="H326" s="867"/>
      <c r="I326" s="868"/>
      <c r="J326" s="868"/>
      <c r="K326" s="53"/>
      <c r="L326" s="53"/>
    </row>
    <row r="327" spans="5:12" ht="12.75">
      <c r="E327" s="865"/>
      <c r="F327" s="865"/>
      <c r="G327" s="866"/>
      <c r="H327" s="867"/>
      <c r="I327" s="868"/>
      <c r="J327" s="868"/>
      <c r="K327" s="53"/>
      <c r="L327" s="53"/>
    </row>
    <row r="328" spans="5:12" ht="12.75">
      <c r="E328" s="865"/>
      <c r="F328" s="865"/>
      <c r="G328" s="866"/>
      <c r="H328" s="867"/>
      <c r="I328" s="868"/>
      <c r="J328" s="868"/>
      <c r="K328" s="53"/>
      <c r="L328" s="53"/>
    </row>
    <row r="329" spans="5:12" ht="12.75">
      <c r="E329" s="865"/>
      <c r="F329" s="865"/>
      <c r="G329" s="866"/>
      <c r="H329" s="867"/>
      <c r="I329" s="868"/>
      <c r="J329" s="868"/>
      <c r="K329" s="53"/>
      <c r="L329" s="53"/>
    </row>
    <row r="330" spans="5:12" ht="12.75">
      <c r="E330" s="865"/>
      <c r="F330" s="865"/>
      <c r="G330" s="866"/>
      <c r="H330" s="867"/>
      <c r="I330" s="868"/>
      <c r="J330" s="868"/>
      <c r="K330" s="53"/>
      <c r="L330" s="53"/>
    </row>
    <row r="331" spans="5:12" ht="12.75">
      <c r="E331" s="865"/>
      <c r="F331" s="865"/>
      <c r="G331" s="866"/>
      <c r="H331" s="867"/>
      <c r="I331" s="868"/>
      <c r="J331" s="868"/>
      <c r="K331" s="53"/>
      <c r="L331" s="53"/>
    </row>
    <row r="332" spans="5:12" ht="12.75">
      <c r="E332" s="865"/>
      <c r="F332" s="865"/>
      <c r="G332" s="866"/>
      <c r="H332" s="867"/>
      <c r="I332" s="868"/>
      <c r="J332" s="868"/>
      <c r="K332" s="53"/>
      <c r="L332" s="53"/>
    </row>
    <row r="333" spans="5:12" ht="12.75">
      <c r="E333" s="865"/>
      <c r="F333" s="865"/>
      <c r="G333" s="866"/>
      <c r="H333" s="867"/>
      <c r="I333" s="868"/>
      <c r="J333" s="868"/>
      <c r="K333" s="53"/>
      <c r="L333" s="53"/>
    </row>
    <row r="334" spans="5:12" ht="12.75">
      <c r="E334" s="865"/>
      <c r="F334" s="865"/>
      <c r="G334" s="866"/>
      <c r="H334" s="867"/>
      <c r="I334" s="868"/>
      <c r="J334" s="868"/>
      <c r="K334" s="53"/>
      <c r="L334" s="53"/>
    </row>
    <row r="335" spans="5:12" ht="12.75">
      <c r="E335" s="865"/>
      <c r="F335" s="865"/>
      <c r="G335" s="866"/>
      <c r="H335" s="867"/>
      <c r="I335" s="868"/>
      <c r="J335" s="868"/>
      <c r="K335" s="53"/>
      <c r="L335" s="53"/>
    </row>
    <row r="336" spans="5:12" ht="12.75">
      <c r="E336" s="865"/>
      <c r="F336" s="865"/>
      <c r="G336" s="866"/>
      <c r="H336" s="867"/>
      <c r="I336" s="868"/>
      <c r="J336" s="868"/>
      <c r="K336" s="53"/>
      <c r="L336" s="53"/>
    </row>
    <row r="337" spans="5:12" ht="12.75">
      <c r="E337" s="865"/>
      <c r="F337" s="865"/>
      <c r="G337" s="866"/>
      <c r="H337" s="867"/>
      <c r="I337" s="868"/>
      <c r="J337" s="868"/>
      <c r="K337" s="53"/>
      <c r="L337" s="53"/>
    </row>
    <row r="338" spans="5:12" ht="12.75">
      <c r="E338" s="865"/>
      <c r="F338" s="865"/>
      <c r="G338" s="866"/>
      <c r="H338" s="867"/>
      <c r="I338" s="868"/>
      <c r="J338" s="868"/>
      <c r="K338" s="53"/>
      <c r="L338" s="53"/>
    </row>
    <row r="339" spans="5:12" ht="12.75">
      <c r="E339" s="865"/>
      <c r="F339" s="865"/>
      <c r="G339" s="866"/>
      <c r="H339" s="867"/>
      <c r="I339" s="868"/>
      <c r="J339" s="868"/>
      <c r="K339" s="53"/>
      <c r="L339" s="53"/>
    </row>
    <row r="340" spans="5:12" ht="12.75">
      <c r="E340" s="865"/>
      <c r="F340" s="865"/>
      <c r="G340" s="866"/>
      <c r="H340" s="867"/>
      <c r="I340" s="868"/>
      <c r="J340" s="868"/>
      <c r="K340" s="53"/>
      <c r="L340" s="53"/>
    </row>
    <row r="341" spans="5:12" ht="12.75">
      <c r="E341" s="865"/>
      <c r="F341" s="865"/>
      <c r="G341" s="866"/>
      <c r="H341" s="867"/>
      <c r="I341" s="868"/>
      <c r="J341" s="868"/>
      <c r="K341" s="53"/>
      <c r="L341" s="53"/>
    </row>
    <row r="342" spans="5:12" ht="12.75">
      <c r="E342" s="865"/>
      <c r="F342" s="865"/>
      <c r="G342" s="866"/>
      <c r="H342" s="867"/>
      <c r="I342" s="868"/>
      <c r="J342" s="868"/>
      <c r="K342" s="53"/>
      <c r="L342" s="53"/>
    </row>
    <row r="343" spans="5:12" ht="12.75">
      <c r="E343" s="865"/>
      <c r="F343" s="865"/>
      <c r="G343" s="866"/>
      <c r="H343" s="867"/>
      <c r="I343" s="868"/>
      <c r="J343" s="868"/>
      <c r="K343" s="53"/>
      <c r="L343" s="53"/>
    </row>
    <row r="344" spans="5:12" ht="12.75">
      <c r="E344" s="865"/>
      <c r="F344" s="865"/>
      <c r="G344" s="866"/>
      <c r="H344" s="867"/>
      <c r="I344" s="868"/>
      <c r="J344" s="868"/>
      <c r="K344" s="53"/>
      <c r="L344" s="53"/>
    </row>
    <row r="345" spans="5:12" ht="12.75">
      <c r="E345" s="865"/>
      <c r="F345" s="865"/>
      <c r="G345" s="866"/>
      <c r="H345" s="867"/>
      <c r="I345" s="868"/>
      <c r="J345" s="868"/>
      <c r="K345" s="53"/>
      <c r="L345" s="53"/>
    </row>
    <row r="346" spans="5:12" ht="12.75">
      <c r="E346" s="865"/>
      <c r="F346" s="865"/>
      <c r="G346" s="866"/>
      <c r="H346" s="867"/>
      <c r="I346" s="868"/>
      <c r="J346" s="868"/>
      <c r="K346" s="53"/>
      <c r="L346" s="53"/>
    </row>
    <row r="347" spans="5:12" ht="12.75">
      <c r="E347" s="865"/>
      <c r="F347" s="865"/>
      <c r="G347" s="866"/>
      <c r="H347" s="867"/>
      <c r="I347" s="868"/>
      <c r="J347" s="868"/>
      <c r="K347" s="53"/>
      <c r="L347" s="53"/>
    </row>
    <row r="348" spans="5:12" ht="12.75">
      <c r="E348" s="865"/>
      <c r="F348" s="865"/>
      <c r="G348" s="866"/>
      <c r="H348" s="867"/>
      <c r="I348" s="868"/>
      <c r="J348" s="868"/>
      <c r="K348" s="53"/>
      <c r="L348" s="53"/>
    </row>
    <row r="349" spans="5:12" ht="12.75">
      <c r="E349" s="865"/>
      <c r="F349" s="865"/>
      <c r="G349" s="866"/>
      <c r="H349" s="867"/>
      <c r="I349" s="868"/>
      <c r="J349" s="868"/>
      <c r="K349" s="53"/>
      <c r="L349" s="53"/>
    </row>
    <row r="350" spans="5:12" ht="12.75">
      <c r="E350" s="865"/>
      <c r="F350" s="865"/>
      <c r="G350" s="866"/>
      <c r="H350" s="867"/>
      <c r="I350" s="868"/>
      <c r="J350" s="868"/>
      <c r="K350" s="53"/>
      <c r="L350" s="53"/>
    </row>
    <row r="351" spans="5:12" ht="12.75">
      <c r="E351" s="865"/>
      <c r="F351" s="865"/>
      <c r="G351" s="866"/>
      <c r="H351" s="867"/>
      <c r="I351" s="868"/>
      <c r="J351" s="868"/>
      <c r="K351" s="53"/>
      <c r="L351" s="53"/>
    </row>
    <row r="352" spans="5:12" ht="12.75">
      <c r="E352" s="865"/>
      <c r="F352" s="865"/>
      <c r="G352" s="866"/>
      <c r="H352" s="867"/>
      <c r="I352" s="868"/>
      <c r="J352" s="868"/>
      <c r="K352" s="53"/>
      <c r="L352" s="53"/>
    </row>
    <row r="353" spans="5:12" ht="12.75">
      <c r="E353" s="865"/>
      <c r="F353" s="865"/>
      <c r="G353" s="866"/>
      <c r="H353" s="867"/>
      <c r="I353" s="868"/>
      <c r="J353" s="868"/>
      <c r="K353" s="53"/>
      <c r="L353" s="53"/>
    </row>
    <row r="354" spans="5:12" ht="12.75">
      <c r="E354" s="865"/>
      <c r="F354" s="865"/>
      <c r="G354" s="866"/>
      <c r="H354" s="867"/>
      <c r="I354" s="868"/>
      <c r="J354" s="868"/>
      <c r="K354" s="53"/>
      <c r="L354" s="53"/>
    </row>
    <row r="355" spans="5:12" ht="12.75">
      <c r="E355" s="865"/>
      <c r="F355" s="865"/>
      <c r="G355" s="866"/>
      <c r="H355" s="867"/>
      <c r="I355" s="868"/>
      <c r="J355" s="868"/>
      <c r="K355" s="53"/>
      <c r="L355" s="53"/>
    </row>
    <row r="356" spans="5:12" ht="12.75">
      <c r="E356" s="865"/>
      <c r="F356" s="865"/>
      <c r="G356" s="866"/>
      <c r="H356" s="867"/>
      <c r="I356" s="868"/>
      <c r="J356" s="868"/>
      <c r="K356" s="53"/>
      <c r="L356" s="53"/>
    </row>
    <row r="357" spans="5:12" ht="12.75">
      <c r="E357" s="865"/>
      <c r="F357" s="865"/>
      <c r="G357" s="866"/>
      <c r="H357" s="867"/>
      <c r="I357" s="868"/>
      <c r="J357" s="868"/>
      <c r="K357" s="53"/>
      <c r="L357" s="53"/>
    </row>
    <row r="358" spans="5:12" ht="12.75">
      <c r="E358" s="865"/>
      <c r="F358" s="865"/>
      <c r="G358" s="866"/>
      <c r="H358" s="867"/>
      <c r="I358" s="868"/>
      <c r="J358" s="868"/>
      <c r="K358" s="53"/>
      <c r="L358" s="53"/>
    </row>
    <row r="359" spans="5:12" ht="12.75">
      <c r="E359" s="865"/>
      <c r="F359" s="865"/>
      <c r="G359" s="866"/>
      <c r="H359" s="867"/>
      <c r="I359" s="868"/>
      <c r="J359" s="868"/>
      <c r="K359" s="53"/>
      <c r="L359" s="53"/>
    </row>
    <row r="360" spans="5:12" ht="12.75">
      <c r="E360" s="865"/>
      <c r="F360" s="865"/>
      <c r="G360" s="866"/>
      <c r="H360" s="867"/>
      <c r="I360" s="868"/>
      <c r="J360" s="868"/>
      <c r="K360" s="53"/>
      <c r="L360" s="53"/>
    </row>
    <row r="361" spans="5:12" ht="12.75">
      <c r="E361" s="865"/>
      <c r="F361" s="865"/>
      <c r="G361" s="866"/>
      <c r="H361" s="867"/>
      <c r="I361" s="868"/>
      <c r="J361" s="868"/>
      <c r="K361" s="53"/>
      <c r="L361" s="53"/>
    </row>
    <row r="362" spans="5:12" ht="12.75">
      <c r="E362" s="865"/>
      <c r="F362" s="865"/>
      <c r="G362" s="866"/>
      <c r="H362" s="867"/>
      <c r="I362" s="868"/>
      <c r="J362" s="868"/>
      <c r="K362" s="53"/>
      <c r="L362" s="53"/>
    </row>
    <row r="363" spans="5:12" ht="12.75">
      <c r="E363" s="865"/>
      <c r="F363" s="865"/>
      <c r="G363" s="866"/>
      <c r="H363" s="867"/>
      <c r="I363" s="868"/>
      <c r="J363" s="868"/>
      <c r="K363" s="53"/>
      <c r="L363" s="53"/>
    </row>
    <row r="364" spans="5:12" ht="12.75">
      <c r="E364" s="865"/>
      <c r="F364" s="865"/>
      <c r="G364" s="866"/>
      <c r="H364" s="867"/>
      <c r="I364" s="868"/>
      <c r="J364" s="868"/>
      <c r="K364" s="53"/>
      <c r="L364" s="53"/>
    </row>
    <row r="365" spans="5:12" ht="12.75">
      <c r="E365" s="865"/>
      <c r="F365" s="865"/>
      <c r="G365" s="866"/>
      <c r="H365" s="867"/>
      <c r="I365" s="868"/>
      <c r="J365" s="868"/>
      <c r="K365" s="53"/>
      <c r="L365" s="53"/>
    </row>
    <row r="366" spans="5:12" ht="12.75">
      <c r="E366" s="865"/>
      <c r="F366" s="865"/>
      <c r="G366" s="866"/>
      <c r="H366" s="867"/>
      <c r="I366" s="868"/>
      <c r="J366" s="868"/>
      <c r="K366" s="53"/>
      <c r="L366" s="53"/>
    </row>
    <row r="367" spans="5:12" ht="12.75">
      <c r="E367" s="865"/>
      <c r="F367" s="865"/>
      <c r="G367" s="866"/>
      <c r="H367" s="867"/>
      <c r="I367" s="868"/>
      <c r="J367" s="868"/>
      <c r="K367" s="53"/>
      <c r="L367" s="53"/>
    </row>
    <row r="368" spans="5:12" ht="12.75">
      <c r="E368" s="865"/>
      <c r="F368" s="865"/>
      <c r="G368" s="866"/>
      <c r="H368" s="867"/>
      <c r="I368" s="868"/>
      <c r="J368" s="868"/>
      <c r="K368" s="53"/>
      <c r="L368" s="53"/>
    </row>
    <row r="369" spans="5:12" ht="12.75">
      <c r="E369" s="865"/>
      <c r="F369" s="865"/>
      <c r="G369" s="866"/>
      <c r="H369" s="867"/>
      <c r="I369" s="868"/>
      <c r="J369" s="868"/>
      <c r="K369" s="53"/>
      <c r="L369" s="53"/>
    </row>
    <row r="370" spans="5:12" ht="12.75">
      <c r="E370" s="865"/>
      <c r="F370" s="865"/>
      <c r="G370" s="866"/>
      <c r="H370" s="867"/>
      <c r="I370" s="868"/>
      <c r="J370" s="868"/>
      <c r="K370" s="53"/>
      <c r="L370" s="53"/>
    </row>
    <row r="371" spans="5:12" ht="12.75">
      <c r="E371" s="865"/>
      <c r="F371" s="865"/>
      <c r="G371" s="866"/>
      <c r="H371" s="867"/>
      <c r="I371" s="868"/>
      <c r="J371" s="868"/>
      <c r="K371" s="53"/>
      <c r="L371" s="53"/>
    </row>
    <row r="372" spans="5:12" ht="12.75">
      <c r="E372" s="865"/>
      <c r="F372" s="865"/>
      <c r="G372" s="866"/>
      <c r="H372" s="867"/>
      <c r="I372" s="868"/>
      <c r="J372" s="868"/>
      <c r="K372" s="53"/>
      <c r="L372" s="53"/>
    </row>
    <row r="373" spans="5:12" ht="12.75">
      <c r="E373" s="865"/>
      <c r="F373" s="865"/>
      <c r="G373" s="866"/>
      <c r="H373" s="867"/>
      <c r="I373" s="868"/>
      <c r="J373" s="868"/>
      <c r="K373" s="53"/>
      <c r="L373" s="53"/>
    </row>
    <row r="374" spans="5:12" ht="12.75">
      <c r="E374" s="865"/>
      <c r="F374" s="865"/>
      <c r="G374" s="866"/>
      <c r="H374" s="867"/>
      <c r="I374" s="868"/>
      <c r="J374" s="868"/>
      <c r="K374" s="53"/>
      <c r="L374" s="53"/>
    </row>
    <row r="375" spans="5:12" ht="12.75">
      <c r="E375" s="865"/>
      <c r="F375" s="865"/>
      <c r="G375" s="866"/>
      <c r="H375" s="867"/>
      <c r="I375" s="868"/>
      <c r="J375" s="868"/>
      <c r="K375" s="53"/>
      <c r="L375" s="53"/>
    </row>
    <row r="376" spans="5:12" ht="12.75">
      <c r="E376" s="865"/>
      <c r="F376" s="865"/>
      <c r="G376" s="866"/>
      <c r="H376" s="867"/>
      <c r="I376" s="868"/>
      <c r="J376" s="868"/>
      <c r="K376" s="53"/>
      <c r="L376" s="53"/>
    </row>
    <row r="377" spans="5:12" ht="12.75">
      <c r="E377" s="865"/>
      <c r="F377" s="865"/>
      <c r="G377" s="866"/>
      <c r="H377" s="867"/>
      <c r="I377" s="868"/>
      <c r="J377" s="868"/>
      <c r="K377" s="53"/>
      <c r="L377" s="53"/>
    </row>
    <row r="378" spans="5:12" ht="12.75">
      <c r="E378" s="865"/>
      <c r="F378" s="865"/>
      <c r="G378" s="866"/>
      <c r="H378" s="867"/>
      <c r="I378" s="868"/>
      <c r="J378" s="868"/>
      <c r="K378" s="53"/>
      <c r="L378" s="53"/>
    </row>
    <row r="379" spans="5:12" ht="12.75">
      <c r="E379" s="865"/>
      <c r="F379" s="865"/>
      <c r="G379" s="866"/>
      <c r="H379" s="867"/>
      <c r="I379" s="868"/>
      <c r="J379" s="868"/>
      <c r="K379" s="53"/>
      <c r="L379" s="53"/>
    </row>
    <row r="380" spans="5:12" ht="12.75">
      <c r="E380" s="865"/>
      <c r="F380" s="865"/>
      <c r="G380" s="866"/>
      <c r="H380" s="867"/>
      <c r="I380" s="868"/>
      <c r="J380" s="868"/>
      <c r="K380" s="53"/>
      <c r="L380" s="53"/>
    </row>
    <row r="381" spans="5:12" ht="12.75">
      <c r="E381" s="865"/>
      <c r="F381" s="865"/>
      <c r="G381" s="866"/>
      <c r="H381" s="867"/>
      <c r="I381" s="868"/>
      <c r="J381" s="868"/>
      <c r="K381" s="53"/>
      <c r="L381" s="53"/>
    </row>
    <row r="382" spans="5:12" ht="12.75">
      <c r="E382" s="865"/>
      <c r="F382" s="865"/>
      <c r="G382" s="866"/>
      <c r="H382" s="867"/>
      <c r="I382" s="868"/>
      <c r="J382" s="868"/>
      <c r="K382" s="53"/>
      <c r="L382" s="53"/>
    </row>
    <row r="383" spans="5:12" ht="12.75">
      <c r="E383" s="865"/>
      <c r="F383" s="865"/>
      <c r="G383" s="866"/>
      <c r="H383" s="867"/>
      <c r="I383" s="868"/>
      <c r="J383" s="868"/>
      <c r="K383" s="53"/>
      <c r="L383" s="53"/>
    </row>
    <row r="384" spans="5:12" ht="12.75">
      <c r="E384" s="865"/>
      <c r="F384" s="865"/>
      <c r="G384" s="866"/>
      <c r="H384" s="867"/>
      <c r="I384" s="868"/>
      <c r="J384" s="868"/>
      <c r="K384" s="53"/>
      <c r="L384" s="53"/>
    </row>
    <row r="385" spans="5:12" ht="12.75">
      <c r="E385" s="865"/>
      <c r="F385" s="865"/>
      <c r="G385" s="866"/>
      <c r="H385" s="867"/>
      <c r="I385" s="868"/>
      <c r="J385" s="868"/>
      <c r="K385" s="53"/>
      <c r="L385" s="53"/>
    </row>
    <row r="386" spans="5:12" ht="12.75">
      <c r="E386" s="865"/>
      <c r="F386" s="865"/>
      <c r="G386" s="866"/>
      <c r="H386" s="867"/>
      <c r="I386" s="868"/>
      <c r="J386" s="868"/>
      <c r="K386" s="53"/>
      <c r="L386" s="53"/>
    </row>
    <row r="387" spans="5:12" ht="12.75">
      <c r="E387" s="865"/>
      <c r="F387" s="865"/>
      <c r="G387" s="866"/>
      <c r="H387" s="867"/>
      <c r="I387" s="868"/>
      <c r="J387" s="868"/>
      <c r="K387" s="53"/>
      <c r="L387" s="53"/>
    </row>
    <row r="388" spans="5:12" ht="12.75">
      <c r="E388" s="865"/>
      <c r="F388" s="865"/>
      <c r="G388" s="866"/>
      <c r="H388" s="867"/>
      <c r="I388" s="868"/>
      <c r="J388" s="868"/>
      <c r="K388" s="53"/>
      <c r="L388" s="53"/>
    </row>
    <row r="389" spans="5:12" ht="12.75">
      <c r="E389" s="865"/>
      <c r="F389" s="865"/>
      <c r="G389" s="866"/>
      <c r="H389" s="867"/>
      <c r="I389" s="868"/>
      <c r="J389" s="868"/>
      <c r="K389" s="53"/>
      <c r="L389" s="53"/>
    </row>
    <row r="390" spans="5:12" ht="12.75">
      <c r="E390" s="865"/>
      <c r="F390" s="865"/>
      <c r="G390" s="866"/>
      <c r="H390" s="867"/>
      <c r="I390" s="868"/>
      <c r="J390" s="868"/>
      <c r="K390" s="53"/>
      <c r="L390" s="53"/>
    </row>
    <row r="391" spans="5:12" ht="12.75">
      <c r="E391" s="865"/>
      <c r="F391" s="865"/>
      <c r="G391" s="866"/>
      <c r="H391" s="867"/>
      <c r="I391" s="868"/>
      <c r="J391" s="868"/>
      <c r="K391" s="53"/>
      <c r="L391" s="53"/>
    </row>
    <row r="392" spans="5:12" ht="12.75">
      <c r="E392" s="865"/>
      <c r="F392" s="865"/>
      <c r="G392" s="866"/>
      <c r="H392" s="867"/>
      <c r="I392" s="868"/>
      <c r="J392" s="868"/>
      <c r="K392" s="53"/>
      <c r="L392" s="53"/>
    </row>
    <row r="393" spans="5:12" ht="12.75">
      <c r="E393" s="865"/>
      <c r="F393" s="865"/>
      <c r="G393" s="866"/>
      <c r="H393" s="867"/>
      <c r="I393" s="868"/>
      <c r="J393" s="868"/>
      <c r="K393" s="53"/>
      <c r="L393" s="53"/>
    </row>
    <row r="394" spans="5:12" ht="12.75">
      <c r="E394" s="865"/>
      <c r="F394" s="865"/>
      <c r="G394" s="866"/>
      <c r="H394" s="867"/>
      <c r="I394" s="868"/>
      <c r="J394" s="868"/>
      <c r="K394" s="53"/>
      <c r="L394" s="53"/>
    </row>
    <row r="395" spans="5:12" ht="12.75">
      <c r="E395" s="865"/>
      <c r="F395" s="865"/>
      <c r="G395" s="866"/>
      <c r="H395" s="867"/>
      <c r="I395" s="868"/>
      <c r="J395" s="868"/>
      <c r="K395" s="53"/>
      <c r="L395" s="53"/>
    </row>
    <row r="396" spans="5:12" ht="12.75">
      <c r="E396" s="865"/>
      <c r="F396" s="865"/>
      <c r="G396" s="866"/>
      <c r="H396" s="867"/>
      <c r="I396" s="868"/>
      <c r="J396" s="868"/>
      <c r="K396" s="53"/>
      <c r="L396" s="53"/>
    </row>
    <row r="397" spans="5:12" ht="12.75">
      <c r="E397" s="865"/>
      <c r="F397" s="865"/>
      <c r="G397" s="866"/>
      <c r="H397" s="867"/>
      <c r="I397" s="868"/>
      <c r="J397" s="868"/>
      <c r="K397" s="53"/>
      <c r="L397" s="53"/>
    </row>
    <row r="398" spans="5:12" ht="12.75">
      <c r="E398" s="865"/>
      <c r="F398" s="865"/>
      <c r="G398" s="866"/>
      <c r="H398" s="867"/>
      <c r="I398" s="868"/>
      <c r="J398" s="868"/>
      <c r="K398" s="53"/>
      <c r="L398" s="53"/>
    </row>
    <row r="399" spans="5:12" ht="12.75">
      <c r="E399" s="865"/>
      <c r="F399" s="865"/>
      <c r="G399" s="866"/>
      <c r="H399" s="867"/>
      <c r="I399" s="868"/>
      <c r="J399" s="868"/>
      <c r="K399" s="53"/>
      <c r="L399" s="53"/>
    </row>
    <row r="400" spans="5:12" ht="12.75">
      <c r="E400" s="865"/>
      <c r="F400" s="865"/>
      <c r="G400" s="866"/>
      <c r="H400" s="867"/>
      <c r="I400" s="868"/>
      <c r="J400" s="868"/>
      <c r="K400" s="53"/>
      <c r="L400" s="53"/>
    </row>
    <row r="401" spans="5:12" ht="12.75">
      <c r="E401" s="865"/>
      <c r="F401" s="865"/>
      <c r="G401" s="866"/>
      <c r="H401" s="867"/>
      <c r="I401" s="868"/>
      <c r="J401" s="868"/>
      <c r="K401" s="53"/>
      <c r="L401" s="53"/>
    </row>
    <row r="402" spans="5:12" ht="12.75">
      <c r="E402" s="865"/>
      <c r="F402" s="865"/>
      <c r="G402" s="866"/>
      <c r="H402" s="867"/>
      <c r="I402" s="868"/>
      <c r="J402" s="868"/>
      <c r="K402" s="53"/>
      <c r="L402" s="53"/>
    </row>
    <row r="403" spans="5:12" ht="12.75">
      <c r="E403" s="865"/>
      <c r="F403" s="865"/>
      <c r="G403" s="866"/>
      <c r="H403" s="867"/>
      <c r="I403" s="868"/>
      <c r="J403" s="868"/>
      <c r="K403" s="53"/>
      <c r="L403" s="53"/>
    </row>
    <row r="404" spans="5:12" ht="12.75">
      <c r="E404" s="865"/>
      <c r="F404" s="865"/>
      <c r="G404" s="866"/>
      <c r="H404" s="867"/>
      <c r="I404" s="868"/>
      <c r="J404" s="868"/>
      <c r="K404" s="53"/>
      <c r="L404" s="53"/>
    </row>
    <row r="405" spans="5:12" ht="12.75">
      <c r="E405" s="865"/>
      <c r="F405" s="865"/>
      <c r="G405" s="866"/>
      <c r="H405" s="867"/>
      <c r="I405" s="868"/>
      <c r="J405" s="868"/>
      <c r="K405" s="53"/>
      <c r="L405" s="53"/>
    </row>
    <row r="406" spans="5:12" ht="12.75">
      <c r="E406" s="865"/>
      <c r="F406" s="865"/>
      <c r="G406" s="866"/>
      <c r="H406" s="867"/>
      <c r="I406" s="868"/>
      <c r="J406" s="868"/>
      <c r="K406" s="53"/>
      <c r="L406" s="53"/>
    </row>
    <row r="407" spans="5:12" ht="12.75">
      <c r="E407" s="865"/>
      <c r="F407" s="865"/>
      <c r="G407" s="866"/>
      <c r="H407" s="867"/>
      <c r="I407" s="868"/>
      <c r="J407" s="868"/>
      <c r="K407" s="53"/>
      <c r="L407" s="53"/>
    </row>
    <row r="408" spans="5:12" ht="12.75">
      <c r="E408" s="865"/>
      <c r="F408" s="865"/>
      <c r="G408" s="866"/>
      <c r="H408" s="867"/>
      <c r="I408" s="868"/>
      <c r="J408" s="868"/>
      <c r="K408" s="53"/>
      <c r="L408" s="53"/>
    </row>
    <row r="409" spans="5:12" ht="12.75">
      <c r="E409" s="865"/>
      <c r="F409" s="865"/>
      <c r="G409" s="866"/>
      <c r="H409" s="867"/>
      <c r="I409" s="868"/>
      <c r="J409" s="868"/>
      <c r="K409" s="53"/>
      <c r="L409" s="53"/>
    </row>
    <row r="410" spans="5:12" ht="12.75">
      <c r="E410" s="865"/>
      <c r="F410" s="865"/>
      <c r="G410" s="866"/>
      <c r="H410" s="867"/>
      <c r="I410" s="868"/>
      <c r="J410" s="868"/>
      <c r="K410" s="53"/>
      <c r="L410" s="53"/>
    </row>
    <row r="411" spans="5:12" ht="12.75">
      <c r="E411" s="865"/>
      <c r="F411" s="865"/>
      <c r="G411" s="866"/>
      <c r="H411" s="867"/>
      <c r="I411" s="868"/>
      <c r="J411" s="868"/>
      <c r="K411" s="53"/>
      <c r="L411" s="53"/>
    </row>
    <row r="412" spans="5:12" ht="12.75">
      <c r="E412" s="865"/>
      <c r="F412" s="865"/>
      <c r="G412" s="866"/>
      <c r="H412" s="867"/>
      <c r="I412" s="868"/>
      <c r="J412" s="868"/>
      <c r="K412" s="53"/>
      <c r="L412" s="53"/>
    </row>
    <row r="413" spans="5:12" ht="12.75">
      <c r="E413" s="865"/>
      <c r="F413" s="865"/>
      <c r="G413" s="866"/>
      <c r="H413" s="867"/>
      <c r="I413" s="868"/>
      <c r="J413" s="868"/>
      <c r="K413" s="53"/>
      <c r="L413" s="53"/>
    </row>
    <row r="414" spans="5:12" ht="12.75">
      <c r="E414" s="865"/>
      <c r="F414" s="865"/>
      <c r="G414" s="866"/>
      <c r="H414" s="867"/>
      <c r="I414" s="868"/>
      <c r="J414" s="868"/>
      <c r="K414" s="53"/>
      <c r="L414" s="53"/>
    </row>
    <row r="415" spans="5:12" ht="12.75">
      <c r="E415" s="865"/>
      <c r="F415" s="865"/>
      <c r="G415" s="866"/>
      <c r="H415" s="867"/>
      <c r="I415" s="868"/>
      <c r="J415" s="868"/>
      <c r="K415" s="53"/>
      <c r="L415" s="53"/>
    </row>
    <row r="416" spans="5:12" ht="12.75">
      <c r="E416" s="865"/>
      <c r="F416" s="865"/>
      <c r="G416" s="866"/>
      <c r="H416" s="867"/>
      <c r="I416" s="868"/>
      <c r="J416" s="868"/>
      <c r="K416" s="53"/>
      <c r="L416" s="53"/>
    </row>
    <row r="417" spans="5:12" ht="12.75">
      <c r="E417" s="865"/>
      <c r="F417" s="865"/>
      <c r="G417" s="866"/>
      <c r="H417" s="867"/>
      <c r="I417" s="868"/>
      <c r="J417" s="868"/>
      <c r="K417" s="53"/>
      <c r="L417" s="53"/>
    </row>
    <row r="418" spans="5:12" ht="12.75">
      <c r="E418" s="865"/>
      <c r="F418" s="865"/>
      <c r="G418" s="866"/>
      <c r="H418" s="867"/>
      <c r="I418" s="868"/>
      <c r="J418" s="868"/>
      <c r="K418" s="53"/>
      <c r="L418" s="53"/>
    </row>
    <row r="419" spans="5:12" ht="12.75">
      <c r="E419" s="865"/>
      <c r="F419" s="865"/>
      <c r="G419" s="866"/>
      <c r="H419" s="867"/>
      <c r="I419" s="868"/>
      <c r="J419" s="868"/>
      <c r="K419" s="53"/>
      <c r="L419" s="53"/>
    </row>
    <row r="420" spans="5:12" ht="12.75">
      <c r="E420" s="865"/>
      <c r="F420" s="865"/>
      <c r="G420" s="866"/>
      <c r="H420" s="867"/>
      <c r="I420" s="868"/>
      <c r="J420" s="868"/>
      <c r="K420" s="53"/>
      <c r="L420" s="53"/>
    </row>
    <row r="421" spans="5:12" ht="12.75">
      <c r="E421" s="865"/>
      <c r="F421" s="865"/>
      <c r="G421" s="866"/>
      <c r="H421" s="867"/>
      <c r="I421" s="868"/>
      <c r="J421" s="868"/>
      <c r="K421" s="53"/>
      <c r="L421" s="53"/>
    </row>
    <row r="422" spans="5:12" ht="12.75">
      <c r="E422" s="865"/>
      <c r="F422" s="865"/>
      <c r="G422" s="866"/>
      <c r="H422" s="867"/>
      <c r="I422" s="868"/>
      <c r="J422" s="868"/>
      <c r="K422" s="53"/>
      <c r="L422" s="53"/>
    </row>
    <row r="423" spans="5:12" ht="12.75">
      <c r="E423" s="865"/>
      <c r="F423" s="865"/>
      <c r="G423" s="866"/>
      <c r="H423" s="867"/>
      <c r="I423" s="868"/>
      <c r="J423" s="868"/>
      <c r="K423" s="53"/>
      <c r="L423" s="53"/>
    </row>
    <row r="424" spans="5:12" ht="12.75">
      <c r="E424" s="865"/>
      <c r="F424" s="865"/>
      <c r="G424" s="866"/>
      <c r="H424" s="867"/>
      <c r="I424" s="868"/>
      <c r="J424" s="868"/>
      <c r="K424" s="53"/>
      <c r="L424" s="53"/>
    </row>
    <row r="425" spans="5:12" ht="12.75">
      <c r="E425" s="865"/>
      <c r="F425" s="865"/>
      <c r="G425" s="866"/>
      <c r="H425" s="867"/>
      <c r="I425" s="868"/>
      <c r="J425" s="868"/>
      <c r="K425" s="53"/>
      <c r="L425" s="53"/>
    </row>
    <row r="426" spans="5:12" ht="12.75">
      <c r="E426" s="865"/>
      <c r="F426" s="865"/>
      <c r="G426" s="866"/>
      <c r="H426" s="867"/>
      <c r="I426" s="868"/>
      <c r="J426" s="868"/>
      <c r="K426" s="53"/>
      <c r="L426" s="53"/>
    </row>
    <row r="427" spans="5:12" ht="12.75">
      <c r="E427" s="865"/>
      <c r="F427" s="865"/>
      <c r="G427" s="866"/>
      <c r="H427" s="867"/>
      <c r="I427" s="868"/>
      <c r="J427" s="868"/>
      <c r="K427" s="53"/>
      <c r="L427" s="53"/>
    </row>
    <row r="428" spans="5:12" ht="12.75">
      <c r="E428" s="865"/>
      <c r="F428" s="865"/>
      <c r="G428" s="866"/>
      <c r="H428" s="867"/>
      <c r="I428" s="868"/>
      <c r="J428" s="868"/>
      <c r="K428" s="53"/>
      <c r="L428" s="53"/>
    </row>
    <row r="429" spans="5:12" ht="12.75">
      <c r="E429" s="865"/>
      <c r="F429" s="865"/>
      <c r="G429" s="866"/>
      <c r="H429" s="867"/>
      <c r="I429" s="868"/>
      <c r="J429" s="868"/>
      <c r="K429" s="53"/>
      <c r="L429" s="53"/>
    </row>
    <row r="430" spans="5:12" ht="12.75">
      <c r="E430" s="865"/>
      <c r="F430" s="865"/>
      <c r="G430" s="866"/>
      <c r="H430" s="867"/>
      <c r="I430" s="868"/>
      <c r="J430" s="868"/>
      <c r="K430" s="53"/>
      <c r="L430" s="53"/>
    </row>
    <row r="431" spans="5:12" ht="12.75">
      <c r="E431" s="865"/>
      <c r="F431" s="865"/>
      <c r="G431" s="866"/>
      <c r="H431" s="867"/>
      <c r="I431" s="868"/>
      <c r="J431" s="868"/>
      <c r="K431" s="53"/>
      <c r="L431" s="53"/>
    </row>
    <row r="432" spans="5:12" ht="12.75">
      <c r="E432" s="865"/>
      <c r="F432" s="865"/>
      <c r="G432" s="866"/>
      <c r="H432" s="867"/>
      <c r="I432" s="868"/>
      <c r="J432" s="868"/>
      <c r="K432" s="53"/>
      <c r="L432" s="53"/>
    </row>
    <row r="433" spans="5:12" ht="12.75">
      <c r="E433" s="865"/>
      <c r="F433" s="865"/>
      <c r="G433" s="866"/>
      <c r="H433" s="867"/>
      <c r="I433" s="868"/>
      <c r="J433" s="868"/>
      <c r="K433" s="53"/>
      <c r="L433" s="53"/>
    </row>
    <row r="434" spans="5:12" ht="12.75">
      <c r="E434" s="865"/>
      <c r="F434" s="865"/>
      <c r="G434" s="866"/>
      <c r="H434" s="867"/>
      <c r="I434" s="868"/>
      <c r="J434" s="868"/>
      <c r="K434" s="53"/>
      <c r="L434" s="53"/>
    </row>
    <row r="435" spans="5:12" ht="12.75">
      <c r="E435" s="865"/>
      <c r="F435" s="865"/>
      <c r="G435" s="866"/>
      <c r="H435" s="867"/>
      <c r="I435" s="868"/>
      <c r="J435" s="868"/>
      <c r="K435" s="53"/>
      <c r="L435" s="53"/>
    </row>
    <row r="436" spans="5:12" ht="12.75">
      <c r="E436" s="865"/>
      <c r="F436" s="865"/>
      <c r="G436" s="866"/>
      <c r="H436" s="867"/>
      <c r="I436" s="868"/>
      <c r="J436" s="868"/>
      <c r="K436" s="53"/>
      <c r="L436" s="53"/>
    </row>
    <row r="437" spans="5:12" ht="12.75">
      <c r="E437" s="865"/>
      <c r="F437" s="865"/>
      <c r="G437" s="866"/>
      <c r="H437" s="867"/>
      <c r="I437" s="868"/>
      <c r="J437" s="868"/>
      <c r="K437" s="53"/>
      <c r="L437" s="53"/>
    </row>
    <row r="438" spans="5:12" ht="12.75">
      <c r="E438" s="865"/>
      <c r="F438" s="865"/>
      <c r="G438" s="866"/>
      <c r="H438" s="867"/>
      <c r="I438" s="868"/>
      <c r="J438" s="868"/>
      <c r="K438" s="53"/>
      <c r="L438" s="53"/>
    </row>
    <row r="439" spans="5:12" ht="12.75">
      <c r="E439" s="865"/>
      <c r="F439" s="865"/>
      <c r="G439" s="866"/>
      <c r="H439" s="867"/>
      <c r="I439" s="868"/>
      <c r="J439" s="868"/>
      <c r="K439" s="53"/>
      <c r="L439" s="53"/>
    </row>
    <row r="440" spans="5:12" ht="12.75">
      <c r="E440" s="865"/>
      <c r="F440" s="865"/>
      <c r="G440" s="866"/>
      <c r="H440" s="867"/>
      <c r="I440" s="868"/>
      <c r="J440" s="868"/>
      <c r="K440" s="53"/>
      <c r="L440" s="53"/>
    </row>
    <row r="441" spans="5:12" ht="12.75">
      <c r="E441" s="865"/>
      <c r="F441" s="865"/>
      <c r="G441" s="866"/>
      <c r="H441" s="867"/>
      <c r="I441" s="868"/>
      <c r="J441" s="868"/>
      <c r="K441" s="53"/>
      <c r="L441" s="53"/>
    </row>
    <row r="442" spans="5:12" ht="12.75">
      <c r="E442" s="865"/>
      <c r="F442" s="865"/>
      <c r="G442" s="866"/>
      <c r="H442" s="867"/>
      <c r="I442" s="868"/>
      <c r="J442" s="868"/>
      <c r="K442" s="53"/>
      <c r="L442" s="53"/>
    </row>
    <row r="443" spans="5:12" ht="12.75">
      <c r="E443" s="865"/>
      <c r="F443" s="865"/>
      <c r="G443" s="866"/>
      <c r="H443" s="867"/>
      <c r="I443" s="868"/>
      <c r="J443" s="868"/>
      <c r="K443" s="53"/>
      <c r="L443" s="53"/>
    </row>
    <row r="444" spans="5:12" ht="12.75">
      <c r="E444" s="865"/>
      <c r="F444" s="865"/>
      <c r="G444" s="866"/>
      <c r="H444" s="867"/>
      <c r="I444" s="868"/>
      <c r="J444" s="868"/>
      <c r="K444" s="53"/>
      <c r="L444" s="53"/>
    </row>
    <row r="445" spans="5:12" ht="12.75">
      <c r="E445" s="865"/>
      <c r="F445" s="865"/>
      <c r="G445" s="866"/>
      <c r="H445" s="867"/>
      <c r="I445" s="868"/>
      <c r="J445" s="868"/>
      <c r="K445" s="53"/>
      <c r="L445" s="53"/>
    </row>
    <row r="446" spans="5:12" ht="12.75">
      <c r="E446" s="865"/>
      <c r="F446" s="865"/>
      <c r="G446" s="866"/>
      <c r="H446" s="867"/>
      <c r="I446" s="868"/>
      <c r="J446" s="868"/>
      <c r="K446" s="53"/>
      <c r="L446" s="53"/>
    </row>
    <row r="447" spans="5:12" ht="12.75">
      <c r="E447" s="865"/>
      <c r="F447" s="865"/>
      <c r="G447" s="866"/>
      <c r="H447" s="867"/>
      <c r="I447" s="868"/>
      <c r="J447" s="868"/>
      <c r="K447" s="53"/>
      <c r="L447" s="53"/>
    </row>
    <row r="448" spans="5:12" ht="12.75">
      <c r="E448" s="865"/>
      <c r="F448" s="865"/>
      <c r="G448" s="866"/>
      <c r="H448" s="867"/>
      <c r="I448" s="868"/>
      <c r="J448" s="868"/>
      <c r="K448" s="53"/>
      <c r="L448" s="53"/>
    </row>
    <row r="449" spans="5:12" ht="12.75">
      <c r="E449" s="865"/>
      <c r="F449" s="865"/>
      <c r="G449" s="866"/>
      <c r="H449" s="867"/>
      <c r="I449" s="868"/>
      <c r="J449" s="868"/>
      <c r="K449" s="53"/>
      <c r="L449" s="53"/>
    </row>
    <row r="450" spans="5:12" ht="12.75">
      <c r="E450" s="865"/>
      <c r="F450" s="865"/>
      <c r="G450" s="866"/>
      <c r="H450" s="867"/>
      <c r="I450" s="868"/>
      <c r="J450" s="868"/>
      <c r="K450" s="53"/>
      <c r="L450" s="53"/>
    </row>
    <row r="451" spans="5:12" ht="12.75">
      <c r="E451" s="865"/>
      <c r="F451" s="865"/>
      <c r="G451" s="866"/>
      <c r="H451" s="867"/>
      <c r="I451" s="868"/>
      <c r="J451" s="868"/>
      <c r="K451" s="53"/>
      <c r="L451" s="53"/>
    </row>
    <row r="452" spans="5:12" ht="12.75">
      <c r="E452" s="865"/>
      <c r="F452" s="865"/>
      <c r="G452" s="866"/>
      <c r="H452" s="867"/>
      <c r="I452" s="868"/>
      <c r="J452" s="868"/>
      <c r="K452" s="53"/>
      <c r="L452" s="53"/>
    </row>
    <row r="453" spans="5:12" ht="12.75">
      <c r="E453" s="865"/>
      <c r="F453" s="865"/>
      <c r="G453" s="866"/>
      <c r="H453" s="867"/>
      <c r="I453" s="868"/>
      <c r="J453" s="868"/>
      <c r="K453" s="53"/>
      <c r="L453" s="53"/>
    </row>
    <row r="454" spans="5:12" ht="12.75">
      <c r="E454" s="865"/>
      <c r="F454" s="865"/>
      <c r="G454" s="866"/>
      <c r="H454" s="867"/>
      <c r="I454" s="868"/>
      <c r="J454" s="868"/>
      <c r="K454" s="53"/>
      <c r="L454" s="53"/>
    </row>
    <row r="455" spans="5:12" ht="12.75">
      <c r="E455" s="865"/>
      <c r="F455" s="865"/>
      <c r="G455" s="866"/>
      <c r="H455" s="867"/>
      <c r="I455" s="868"/>
      <c r="J455" s="868"/>
      <c r="K455" s="53"/>
      <c r="L455" s="53"/>
    </row>
    <row r="456" spans="5:12" ht="12.75">
      <c r="E456" s="865"/>
      <c r="F456" s="865"/>
      <c r="G456" s="866"/>
      <c r="H456" s="867"/>
      <c r="I456" s="868"/>
      <c r="J456" s="868"/>
      <c r="K456" s="53"/>
      <c r="L456" s="53"/>
    </row>
    <row r="457" spans="5:12" ht="12.75">
      <c r="E457" s="865"/>
      <c r="F457" s="865"/>
      <c r="G457" s="866"/>
      <c r="H457" s="867"/>
      <c r="I457" s="868"/>
      <c r="J457" s="868"/>
      <c r="K457" s="53"/>
      <c r="L457" s="53"/>
    </row>
    <row r="458" spans="5:12" ht="12.75">
      <c r="E458" s="865"/>
      <c r="F458" s="865"/>
      <c r="G458" s="866"/>
      <c r="H458" s="867"/>
      <c r="I458" s="868"/>
      <c r="J458" s="868"/>
      <c r="K458" s="53"/>
      <c r="L458" s="53"/>
    </row>
    <row r="459" spans="5:12" ht="12.75">
      <c r="E459" s="865"/>
      <c r="F459" s="865"/>
      <c r="G459" s="866"/>
      <c r="H459" s="867"/>
      <c r="I459" s="868"/>
      <c r="J459" s="868"/>
      <c r="K459" s="53"/>
      <c r="L459" s="53"/>
    </row>
    <row r="460" spans="5:12" ht="12.75">
      <c r="E460" s="865"/>
      <c r="F460" s="865"/>
      <c r="G460" s="866"/>
      <c r="H460" s="867"/>
      <c r="I460" s="868"/>
      <c r="J460" s="868"/>
      <c r="K460" s="53"/>
      <c r="L460" s="53"/>
    </row>
    <row r="461" spans="5:12" ht="12.75">
      <c r="E461" s="865"/>
      <c r="F461" s="865"/>
      <c r="G461" s="866"/>
      <c r="H461" s="867"/>
      <c r="I461" s="868"/>
      <c r="J461" s="868"/>
      <c r="K461" s="53"/>
      <c r="L461" s="53"/>
    </row>
    <row r="462" spans="5:12" ht="12.75">
      <c r="E462" s="865"/>
      <c r="F462" s="865"/>
      <c r="G462" s="866"/>
      <c r="H462" s="867"/>
      <c r="I462" s="868"/>
      <c r="J462" s="868"/>
      <c r="K462" s="53"/>
      <c r="L462" s="53"/>
    </row>
    <row r="463" spans="5:12" ht="12.75">
      <c r="E463" s="865"/>
      <c r="F463" s="865"/>
      <c r="G463" s="866"/>
      <c r="H463" s="867"/>
      <c r="I463" s="868"/>
      <c r="J463" s="868"/>
      <c r="K463" s="53"/>
      <c r="L463" s="53"/>
    </row>
    <row r="464" spans="5:12" ht="12.75">
      <c r="E464" s="865"/>
      <c r="F464" s="865"/>
      <c r="G464" s="866"/>
      <c r="H464" s="867"/>
      <c r="I464" s="868"/>
      <c r="J464" s="868"/>
      <c r="K464" s="53"/>
      <c r="L464" s="53"/>
    </row>
    <row r="465" spans="5:12" ht="12.75">
      <c r="E465" s="865"/>
      <c r="F465" s="865"/>
      <c r="G465" s="866"/>
      <c r="H465" s="867"/>
      <c r="I465" s="868"/>
      <c r="J465" s="868"/>
      <c r="K465" s="53"/>
      <c r="L465" s="53"/>
    </row>
    <row r="466" spans="5:12" ht="12.75">
      <c r="E466" s="865"/>
      <c r="F466" s="865"/>
      <c r="G466" s="866"/>
      <c r="H466" s="867"/>
      <c r="I466" s="868"/>
      <c r="J466" s="868"/>
      <c r="K466" s="53"/>
      <c r="L466" s="53"/>
    </row>
    <row r="467" spans="5:12" ht="12.75">
      <c r="E467" s="865"/>
      <c r="F467" s="865"/>
      <c r="G467" s="866"/>
      <c r="H467" s="867"/>
      <c r="I467" s="868"/>
      <c r="J467" s="868"/>
      <c r="K467" s="53"/>
      <c r="L467" s="53"/>
    </row>
    <row r="468" spans="5:12" ht="12.75">
      <c r="E468" s="865"/>
      <c r="F468" s="865"/>
      <c r="G468" s="866"/>
      <c r="H468" s="867"/>
      <c r="I468" s="868"/>
      <c r="J468" s="868"/>
      <c r="K468" s="53"/>
      <c r="L468" s="53"/>
    </row>
    <row r="469" spans="5:12" ht="12.75">
      <c r="E469" s="865"/>
      <c r="F469" s="865"/>
      <c r="G469" s="866"/>
      <c r="H469" s="867"/>
      <c r="I469" s="868"/>
      <c r="J469" s="868"/>
      <c r="K469" s="53"/>
      <c r="L469" s="53"/>
    </row>
    <row r="470" spans="5:12" ht="12.75">
      <c r="E470" s="865"/>
      <c r="F470" s="865"/>
      <c r="G470" s="866"/>
      <c r="H470" s="867"/>
      <c r="I470" s="868"/>
      <c r="J470" s="868"/>
      <c r="K470" s="53"/>
      <c r="L470" s="53"/>
    </row>
    <row r="471" spans="5:12" ht="12.75">
      <c r="E471" s="865"/>
      <c r="F471" s="865"/>
      <c r="G471" s="866"/>
      <c r="H471" s="867"/>
      <c r="I471" s="868"/>
      <c r="J471" s="868"/>
      <c r="K471" s="53"/>
      <c r="L471" s="53"/>
    </row>
    <row r="472" spans="5:12" ht="12.75">
      <c r="E472" s="865"/>
      <c r="F472" s="865"/>
      <c r="G472" s="866"/>
      <c r="H472" s="867"/>
      <c r="I472" s="868"/>
      <c r="J472" s="868"/>
      <c r="K472" s="53"/>
      <c r="L472" s="53"/>
    </row>
    <row r="473" spans="5:12" ht="12.75">
      <c r="E473" s="865"/>
      <c r="F473" s="865"/>
      <c r="G473" s="866"/>
      <c r="H473" s="867"/>
      <c r="I473" s="868"/>
      <c r="J473" s="868"/>
      <c r="K473" s="53"/>
      <c r="L473" s="53"/>
    </row>
    <row r="474" spans="5:12" ht="12.75">
      <c r="E474" s="865"/>
      <c r="F474" s="865"/>
      <c r="G474" s="866"/>
      <c r="H474" s="867"/>
      <c r="I474" s="868"/>
      <c r="J474" s="868"/>
      <c r="K474" s="53"/>
      <c r="L474" s="53"/>
    </row>
    <row r="475" spans="5:12" ht="12.75">
      <c r="E475" s="865"/>
      <c r="F475" s="865"/>
      <c r="G475" s="866"/>
      <c r="H475" s="867"/>
      <c r="I475" s="868"/>
      <c r="J475" s="868"/>
      <c r="K475" s="53"/>
      <c r="L475" s="53"/>
    </row>
    <row r="476" spans="5:12" ht="12.75">
      <c r="E476" s="865"/>
      <c r="F476" s="865"/>
      <c r="G476" s="866"/>
      <c r="H476" s="867"/>
      <c r="I476" s="868"/>
      <c r="J476" s="868"/>
      <c r="K476" s="53"/>
      <c r="L476" s="53"/>
    </row>
    <row r="477" spans="5:12" ht="12.75">
      <c r="E477" s="865"/>
      <c r="F477" s="865"/>
      <c r="G477" s="866"/>
      <c r="H477" s="867"/>
      <c r="I477" s="868"/>
      <c r="J477" s="868"/>
      <c r="K477" s="53"/>
      <c r="L477" s="53"/>
    </row>
    <row r="478" spans="5:12" ht="12.75">
      <c r="E478" s="865"/>
      <c r="F478" s="865"/>
      <c r="G478" s="866"/>
      <c r="H478" s="867"/>
      <c r="I478" s="868"/>
      <c r="J478" s="868"/>
      <c r="K478" s="53"/>
      <c r="L478" s="53"/>
    </row>
    <row r="479" spans="5:12" ht="12.75">
      <c r="E479" s="865"/>
      <c r="F479" s="865"/>
      <c r="G479" s="866"/>
      <c r="H479" s="867"/>
      <c r="I479" s="868"/>
      <c r="J479" s="868"/>
      <c r="K479" s="53"/>
      <c r="L479" s="53"/>
    </row>
    <row r="480" spans="5:12" ht="12.75">
      <c r="E480" s="865"/>
      <c r="F480" s="865"/>
      <c r="G480" s="866"/>
      <c r="H480" s="867"/>
      <c r="I480" s="868"/>
      <c r="J480" s="868"/>
      <c r="K480" s="53"/>
      <c r="L480" s="53"/>
    </row>
    <row r="481" spans="5:12" ht="12.75">
      <c r="E481" s="865"/>
      <c r="F481" s="865"/>
      <c r="G481" s="866"/>
      <c r="H481" s="867"/>
      <c r="I481" s="868"/>
      <c r="J481" s="868"/>
      <c r="K481" s="53"/>
      <c r="L481" s="53"/>
    </row>
    <row r="482" spans="5:12" ht="12.75">
      <c r="E482" s="865"/>
      <c r="F482" s="865"/>
      <c r="G482" s="866"/>
      <c r="H482" s="867"/>
      <c r="I482" s="868"/>
      <c r="J482" s="868"/>
      <c r="K482" s="53"/>
      <c r="L482" s="53"/>
    </row>
    <row r="483" spans="5:12" ht="12.75">
      <c r="E483" s="865"/>
      <c r="F483" s="865"/>
      <c r="G483" s="866"/>
      <c r="H483" s="867"/>
      <c r="I483" s="868"/>
      <c r="J483" s="868"/>
      <c r="K483" s="53"/>
      <c r="L483" s="53"/>
    </row>
    <row r="484" spans="5:12" ht="12.75">
      <c r="E484" s="865"/>
      <c r="F484" s="865"/>
      <c r="G484" s="866"/>
      <c r="H484" s="867"/>
      <c r="I484" s="868"/>
      <c r="J484" s="868"/>
      <c r="K484" s="53"/>
      <c r="L484" s="53"/>
    </row>
    <row r="485" spans="5:12" ht="12.75">
      <c r="E485" s="865"/>
      <c r="F485" s="865"/>
      <c r="G485" s="866"/>
      <c r="H485" s="867"/>
      <c r="I485" s="868"/>
      <c r="J485" s="868"/>
      <c r="K485" s="53"/>
      <c r="L485" s="53"/>
    </row>
    <row r="486" spans="5:12" ht="12.75">
      <c r="E486" s="865"/>
      <c r="F486" s="865"/>
      <c r="G486" s="866"/>
      <c r="H486" s="867"/>
      <c r="I486" s="868"/>
      <c r="J486" s="868"/>
      <c r="K486" s="53"/>
      <c r="L486" s="53"/>
    </row>
    <row r="487" spans="5:12" ht="12.75">
      <c r="E487" s="865"/>
      <c r="F487" s="865"/>
      <c r="G487" s="866"/>
      <c r="H487" s="867"/>
      <c r="I487" s="868"/>
      <c r="J487" s="868"/>
      <c r="K487" s="53"/>
      <c r="L487" s="53"/>
    </row>
    <row r="488" spans="5:12" ht="12.75">
      <c r="E488" s="865"/>
      <c r="F488" s="865"/>
      <c r="G488" s="866"/>
      <c r="H488" s="867"/>
      <c r="I488" s="868"/>
      <c r="J488" s="868"/>
      <c r="K488" s="53"/>
      <c r="L488" s="53"/>
    </row>
    <row r="489" spans="5:12" ht="12.75">
      <c r="E489" s="865"/>
      <c r="F489" s="865"/>
      <c r="G489" s="866"/>
      <c r="H489" s="867"/>
      <c r="I489" s="868"/>
      <c r="J489" s="868"/>
      <c r="K489" s="53"/>
      <c r="L489" s="53"/>
    </row>
    <row r="490" spans="5:12" ht="12.75">
      <c r="E490" s="865"/>
      <c r="F490" s="865"/>
      <c r="G490" s="866"/>
      <c r="H490" s="867"/>
      <c r="I490" s="868"/>
      <c r="J490" s="868"/>
      <c r="K490" s="53"/>
      <c r="L490" s="53"/>
    </row>
    <row r="491" spans="5:12" ht="12.75">
      <c r="E491" s="865"/>
      <c r="F491" s="865"/>
      <c r="G491" s="866"/>
      <c r="H491" s="867"/>
      <c r="I491" s="868"/>
      <c r="J491" s="868"/>
      <c r="K491" s="53"/>
      <c r="L491" s="53"/>
    </row>
    <row r="492" spans="5:12" ht="12.75">
      <c r="E492" s="865"/>
      <c r="F492" s="865"/>
      <c r="G492" s="866"/>
      <c r="H492" s="867"/>
      <c r="I492" s="868"/>
      <c r="J492" s="868"/>
      <c r="K492" s="53"/>
      <c r="L492" s="53"/>
    </row>
    <row r="493" spans="5:12" ht="12.75">
      <c r="E493" s="865"/>
      <c r="F493" s="865"/>
      <c r="G493" s="866"/>
      <c r="H493" s="867"/>
      <c r="I493" s="868"/>
      <c r="J493" s="868"/>
      <c r="K493" s="53"/>
      <c r="L493" s="53"/>
    </row>
    <row r="494" spans="5:12" ht="12.75">
      <c r="E494" s="865"/>
      <c r="F494" s="865"/>
      <c r="G494" s="866"/>
      <c r="H494" s="867"/>
      <c r="I494" s="868"/>
      <c r="J494" s="868"/>
      <c r="K494" s="53"/>
      <c r="L494" s="53"/>
    </row>
    <row r="495" spans="5:12" ht="12.75">
      <c r="E495" s="865"/>
      <c r="F495" s="865"/>
      <c r="G495" s="866"/>
      <c r="H495" s="867"/>
      <c r="I495" s="868"/>
      <c r="J495" s="868"/>
      <c r="K495" s="53"/>
      <c r="L495" s="53"/>
    </row>
    <row r="496" spans="5:12" ht="12.75">
      <c r="E496" s="865"/>
      <c r="F496" s="865"/>
      <c r="G496" s="866"/>
      <c r="H496" s="867"/>
      <c r="I496" s="868"/>
      <c r="J496" s="868"/>
      <c r="K496" s="53"/>
      <c r="L496" s="53"/>
    </row>
    <row r="497" spans="5:12" ht="12.75">
      <c r="E497" s="865"/>
      <c r="F497" s="865"/>
      <c r="G497" s="866"/>
      <c r="H497" s="867"/>
      <c r="I497" s="868"/>
      <c r="J497" s="868"/>
      <c r="K497" s="53"/>
      <c r="L497" s="53"/>
    </row>
    <row r="498" spans="5:12" ht="12.75">
      <c r="E498" s="865"/>
      <c r="F498" s="865"/>
      <c r="G498" s="866"/>
      <c r="H498" s="867"/>
      <c r="I498" s="868"/>
      <c r="J498" s="868"/>
      <c r="K498" s="53"/>
      <c r="L498" s="53"/>
    </row>
    <row r="499" spans="5:12" ht="12.75">
      <c r="E499" s="865"/>
      <c r="F499" s="865"/>
      <c r="G499" s="866"/>
      <c r="H499" s="867"/>
      <c r="I499" s="868"/>
      <c r="J499" s="868"/>
      <c r="K499" s="53"/>
      <c r="L499" s="53"/>
    </row>
    <row r="500" spans="5:12" ht="12.75">
      <c r="E500" s="865"/>
      <c r="F500" s="865"/>
      <c r="G500" s="866"/>
      <c r="H500" s="867"/>
      <c r="I500" s="868"/>
      <c r="J500" s="868"/>
      <c r="K500" s="53"/>
      <c r="L500" s="53"/>
    </row>
    <row r="501" spans="5:12" ht="12.75">
      <c r="E501" s="865"/>
      <c r="F501" s="865"/>
      <c r="G501" s="866"/>
      <c r="H501" s="867"/>
      <c r="I501" s="868"/>
      <c r="J501" s="868"/>
      <c r="K501" s="53"/>
      <c r="L501" s="53"/>
    </row>
    <row r="502" spans="5:12" ht="12.75">
      <c r="E502" s="865"/>
      <c r="F502" s="865"/>
      <c r="G502" s="866"/>
      <c r="H502" s="867"/>
      <c r="I502" s="868"/>
      <c r="J502" s="868"/>
      <c r="K502" s="53"/>
      <c r="L502" s="53"/>
    </row>
    <row r="503" spans="5:12" ht="12.75">
      <c r="E503" s="865"/>
      <c r="F503" s="865"/>
      <c r="G503" s="866"/>
      <c r="H503" s="867"/>
      <c r="I503" s="868"/>
      <c r="J503" s="868"/>
      <c r="K503" s="53"/>
      <c r="L503" s="53"/>
    </row>
    <row r="504" spans="5:12" ht="12.75">
      <c r="E504" s="865"/>
      <c r="F504" s="865"/>
      <c r="G504" s="866"/>
      <c r="H504" s="867"/>
      <c r="I504" s="868"/>
      <c r="J504" s="868"/>
      <c r="K504" s="53"/>
      <c r="L504" s="53"/>
    </row>
    <row r="505" spans="5:12" ht="12.75">
      <c r="E505" s="865"/>
      <c r="F505" s="865"/>
      <c r="G505" s="866"/>
      <c r="H505" s="867"/>
      <c r="I505" s="868"/>
      <c r="J505" s="868"/>
      <c r="K505" s="53"/>
      <c r="L505" s="53"/>
    </row>
    <row r="506" spans="5:12" ht="12.75">
      <c r="E506" s="865"/>
      <c r="F506" s="865"/>
      <c r="G506" s="866"/>
      <c r="H506" s="867"/>
      <c r="I506" s="868"/>
      <c r="J506" s="868"/>
      <c r="K506" s="53"/>
      <c r="L506" s="53"/>
    </row>
    <row r="507" spans="5:12" ht="12.75">
      <c r="E507" s="865"/>
      <c r="F507" s="865"/>
      <c r="G507" s="866"/>
      <c r="H507" s="867"/>
      <c r="I507" s="868"/>
      <c r="J507" s="868"/>
      <c r="K507" s="53"/>
      <c r="L507" s="53"/>
    </row>
    <row r="508" spans="5:12" ht="12.75">
      <c r="E508" s="865"/>
      <c r="F508" s="865"/>
      <c r="G508" s="866"/>
      <c r="H508" s="867"/>
      <c r="I508" s="868"/>
      <c r="J508" s="868"/>
      <c r="K508" s="53"/>
      <c r="L508" s="53"/>
    </row>
    <row r="509" spans="5:12" ht="12.75">
      <c r="E509" s="865"/>
      <c r="F509" s="865"/>
      <c r="G509" s="866"/>
      <c r="H509" s="867"/>
      <c r="I509" s="868"/>
      <c r="J509" s="868"/>
      <c r="K509" s="53"/>
      <c r="L509" s="53"/>
    </row>
    <row r="510" spans="5:12" ht="12.75">
      <c r="E510" s="865"/>
      <c r="F510" s="865"/>
      <c r="G510" s="866"/>
      <c r="H510" s="867"/>
      <c r="I510" s="868"/>
      <c r="J510" s="868"/>
      <c r="K510" s="53"/>
      <c r="L510" s="53"/>
    </row>
    <row r="511" spans="5:12" ht="12.75">
      <c r="E511" s="865"/>
      <c r="F511" s="865"/>
      <c r="G511" s="866"/>
      <c r="H511" s="867"/>
      <c r="I511" s="868"/>
      <c r="J511" s="868"/>
      <c r="K511" s="53"/>
      <c r="L511" s="53"/>
    </row>
    <row r="512" spans="5:12" ht="12.75">
      <c r="E512" s="865"/>
      <c r="F512" s="865"/>
      <c r="G512" s="866"/>
      <c r="H512" s="867"/>
      <c r="I512" s="868"/>
      <c r="J512" s="868"/>
      <c r="K512" s="53"/>
      <c r="L512" s="53"/>
    </row>
    <row r="513" spans="5:12" ht="12.75">
      <c r="E513" s="865"/>
      <c r="F513" s="865"/>
      <c r="G513" s="866"/>
      <c r="H513" s="867"/>
      <c r="I513" s="868"/>
      <c r="J513" s="868"/>
      <c r="K513" s="53"/>
      <c r="L513" s="53"/>
    </row>
    <row r="514" spans="5:12" ht="12.75">
      <c r="E514" s="865"/>
      <c r="F514" s="865"/>
      <c r="G514" s="866"/>
      <c r="H514" s="867"/>
      <c r="I514" s="868"/>
      <c r="J514" s="868"/>
      <c r="K514" s="53"/>
      <c r="L514" s="53"/>
    </row>
    <row r="515" spans="5:12" ht="12.75">
      <c r="E515" s="865"/>
      <c r="F515" s="865"/>
      <c r="G515" s="866"/>
      <c r="H515" s="867"/>
      <c r="I515" s="868"/>
      <c r="J515" s="868"/>
      <c r="K515" s="53"/>
      <c r="L515" s="53"/>
    </row>
    <row r="516" spans="5:12" ht="12.75">
      <c r="E516" s="865"/>
      <c r="F516" s="865"/>
      <c r="G516" s="866"/>
      <c r="H516" s="867"/>
      <c r="I516" s="868"/>
      <c r="J516" s="868"/>
      <c r="K516" s="53"/>
      <c r="L516" s="53"/>
    </row>
    <row r="517" spans="5:12" ht="12.75">
      <c r="E517" s="865"/>
      <c r="F517" s="865"/>
      <c r="G517" s="866"/>
      <c r="H517" s="867"/>
      <c r="I517" s="868"/>
      <c r="J517" s="868"/>
      <c r="K517" s="53"/>
      <c r="L517" s="53"/>
    </row>
    <row r="518" spans="5:12" ht="12.75">
      <c r="E518" s="865"/>
      <c r="F518" s="865"/>
      <c r="G518" s="866"/>
      <c r="H518" s="867"/>
      <c r="I518" s="868"/>
      <c r="J518" s="868"/>
      <c r="K518" s="53"/>
      <c r="L518" s="53"/>
    </row>
    <row r="519" spans="5:12" ht="12.75">
      <c r="E519" s="865"/>
      <c r="F519" s="865"/>
      <c r="G519" s="866"/>
      <c r="H519" s="867"/>
      <c r="I519" s="868"/>
      <c r="J519" s="868"/>
      <c r="K519" s="53"/>
      <c r="L519" s="53"/>
    </row>
    <row r="520" spans="5:12" ht="12.75">
      <c r="E520" s="865"/>
      <c r="F520" s="865"/>
      <c r="G520" s="866"/>
      <c r="H520" s="867"/>
      <c r="I520" s="868"/>
      <c r="J520" s="868"/>
      <c r="K520" s="53"/>
      <c r="L520" s="53"/>
    </row>
    <row r="521" spans="5:12" ht="12.75">
      <c r="E521" s="865"/>
      <c r="F521" s="865"/>
      <c r="G521" s="866"/>
      <c r="H521" s="867"/>
      <c r="I521" s="868"/>
      <c r="J521" s="868"/>
      <c r="K521" s="53"/>
      <c r="L521" s="53"/>
    </row>
    <row r="522" spans="5:12" ht="12.75">
      <c r="E522" s="865"/>
      <c r="F522" s="865"/>
      <c r="G522" s="866"/>
      <c r="H522" s="867"/>
      <c r="I522" s="868"/>
      <c r="J522" s="868"/>
      <c r="K522" s="53"/>
      <c r="L522" s="53"/>
    </row>
    <row r="523" spans="5:12" ht="12.75">
      <c r="E523" s="865"/>
      <c r="F523" s="865"/>
      <c r="G523" s="866"/>
      <c r="H523" s="867"/>
      <c r="I523" s="868"/>
      <c r="J523" s="868"/>
      <c r="K523" s="53"/>
      <c r="L523" s="53"/>
    </row>
    <row r="524" spans="5:12" ht="12.75">
      <c r="E524" s="865"/>
      <c r="F524" s="865"/>
      <c r="G524" s="866"/>
      <c r="H524" s="867"/>
      <c r="I524" s="868"/>
      <c r="J524" s="868"/>
      <c r="K524" s="53"/>
      <c r="L524" s="53"/>
    </row>
    <row r="525" spans="5:12" ht="12.75">
      <c r="E525" s="865"/>
      <c r="F525" s="865"/>
      <c r="G525" s="866"/>
      <c r="H525" s="867"/>
      <c r="I525" s="868"/>
      <c r="J525" s="868"/>
      <c r="K525" s="53"/>
      <c r="L525" s="53"/>
    </row>
    <row r="526" spans="5:12" ht="12.75">
      <c r="E526" s="865"/>
      <c r="F526" s="865"/>
      <c r="G526" s="866"/>
      <c r="H526" s="867"/>
      <c r="I526" s="868"/>
      <c r="J526" s="868"/>
      <c r="K526" s="53"/>
      <c r="L526" s="53"/>
    </row>
    <row r="527" spans="5:12" ht="12.75">
      <c r="E527" s="865"/>
      <c r="F527" s="865"/>
      <c r="G527" s="866"/>
      <c r="H527" s="867"/>
      <c r="I527" s="868"/>
      <c r="J527" s="868"/>
      <c r="K527" s="53"/>
      <c r="L527" s="53"/>
    </row>
    <row r="528" spans="5:12" ht="12.75">
      <c r="E528" s="865"/>
      <c r="F528" s="865"/>
      <c r="G528" s="866"/>
      <c r="H528" s="867"/>
      <c r="I528" s="868"/>
      <c r="J528" s="868"/>
      <c r="K528" s="53"/>
      <c r="L528" s="53"/>
    </row>
    <row r="529" spans="5:12" ht="12.75">
      <c r="E529" s="865"/>
      <c r="F529" s="865"/>
      <c r="G529" s="866"/>
      <c r="H529" s="867"/>
      <c r="I529" s="868"/>
      <c r="J529" s="868"/>
      <c r="K529" s="53"/>
      <c r="L529" s="53"/>
    </row>
    <row r="530" spans="5:12" ht="12.75">
      <c r="E530" s="865"/>
      <c r="F530" s="865"/>
      <c r="G530" s="866"/>
      <c r="H530" s="867"/>
      <c r="I530" s="868"/>
      <c r="J530" s="868"/>
      <c r="K530" s="53"/>
      <c r="L530" s="53"/>
    </row>
    <row r="531" spans="5:12" ht="12.75">
      <c r="E531" s="865"/>
      <c r="F531" s="865"/>
      <c r="G531" s="866"/>
      <c r="H531" s="867"/>
      <c r="I531" s="868"/>
      <c r="J531" s="868"/>
      <c r="K531" s="53"/>
      <c r="L531" s="53"/>
    </row>
    <row r="532" spans="5:12" ht="12.75">
      <c r="E532" s="865"/>
      <c r="F532" s="865"/>
      <c r="G532" s="866"/>
      <c r="H532" s="867"/>
      <c r="I532" s="868"/>
      <c r="J532" s="868"/>
      <c r="K532" s="53"/>
      <c r="L532" s="53"/>
    </row>
    <row r="533" spans="5:12" ht="12.75">
      <c r="E533" s="865"/>
      <c r="F533" s="865"/>
      <c r="G533" s="866"/>
      <c r="H533" s="867"/>
      <c r="I533" s="868"/>
      <c r="J533" s="868"/>
      <c r="K533" s="53"/>
      <c r="L533" s="53"/>
    </row>
    <row r="534" spans="5:12" ht="12.75">
      <c r="E534" s="865"/>
      <c r="F534" s="865"/>
      <c r="G534" s="866"/>
      <c r="H534" s="867"/>
      <c r="I534" s="868"/>
      <c r="J534" s="868"/>
      <c r="K534" s="53"/>
      <c r="L534" s="53"/>
    </row>
    <row r="535" spans="5:12" ht="12.75">
      <c r="E535" s="865"/>
      <c r="F535" s="865"/>
      <c r="G535" s="866"/>
      <c r="H535" s="867"/>
      <c r="I535" s="868"/>
      <c r="J535" s="868"/>
      <c r="K535" s="53"/>
      <c r="L535" s="53"/>
    </row>
    <row r="536" spans="5:12" ht="12.75">
      <c r="E536" s="865"/>
      <c r="F536" s="865"/>
      <c r="G536" s="866"/>
      <c r="H536" s="867"/>
      <c r="I536" s="868"/>
      <c r="J536" s="868"/>
      <c r="K536" s="53"/>
      <c r="L536" s="53"/>
    </row>
    <row r="537" spans="5:12" ht="12.75">
      <c r="E537" s="865"/>
      <c r="F537" s="865"/>
      <c r="G537" s="866"/>
      <c r="H537" s="867"/>
      <c r="I537" s="868"/>
      <c r="J537" s="868"/>
      <c r="K537" s="53"/>
      <c r="L537" s="53"/>
    </row>
    <row r="538" spans="5:12" ht="12.75">
      <c r="E538" s="865"/>
      <c r="F538" s="865"/>
      <c r="G538" s="866"/>
      <c r="H538" s="867"/>
      <c r="I538" s="868"/>
      <c r="J538" s="868"/>
      <c r="K538" s="53"/>
      <c r="L538" s="53"/>
    </row>
    <row r="539" spans="5:12" ht="12.75">
      <c r="E539" s="865"/>
      <c r="F539" s="865"/>
      <c r="G539" s="866"/>
      <c r="H539" s="867"/>
      <c r="I539" s="868"/>
      <c r="J539" s="868"/>
      <c r="K539" s="53"/>
      <c r="L539" s="53"/>
    </row>
    <row r="540" spans="5:12" ht="12.75">
      <c r="E540" s="865"/>
      <c r="F540" s="865"/>
      <c r="G540" s="866"/>
      <c r="H540" s="867"/>
      <c r="I540" s="868"/>
      <c r="J540" s="868"/>
      <c r="K540" s="53"/>
      <c r="L540" s="53"/>
    </row>
    <row r="541" spans="5:12" ht="12.75">
      <c r="E541" s="865"/>
      <c r="F541" s="865"/>
      <c r="G541" s="866"/>
      <c r="H541" s="867"/>
      <c r="I541" s="868"/>
      <c r="J541" s="868"/>
      <c r="K541" s="53"/>
      <c r="L541" s="53"/>
    </row>
    <row r="542" spans="5:12" ht="12.75">
      <c r="E542" s="865"/>
      <c r="F542" s="865"/>
      <c r="G542" s="866"/>
      <c r="H542" s="867"/>
      <c r="I542" s="868"/>
      <c r="J542" s="868"/>
      <c r="K542" s="53"/>
      <c r="L542" s="53"/>
    </row>
    <row r="543" spans="5:12" ht="12.75">
      <c r="E543" s="865"/>
      <c r="F543" s="865"/>
      <c r="G543" s="866"/>
      <c r="H543" s="867"/>
      <c r="I543" s="868"/>
      <c r="J543" s="868"/>
      <c r="K543" s="53"/>
      <c r="L543" s="53"/>
    </row>
    <row r="544" spans="5:12" ht="12.75">
      <c r="E544" s="865"/>
      <c r="F544" s="865"/>
      <c r="G544" s="866"/>
      <c r="H544" s="867"/>
      <c r="I544" s="868"/>
      <c r="J544" s="868"/>
      <c r="K544" s="53"/>
      <c r="L544" s="53"/>
    </row>
    <row r="545" spans="5:12" ht="12.75">
      <c r="E545" s="865"/>
      <c r="F545" s="865"/>
      <c r="G545" s="866"/>
      <c r="H545" s="867"/>
      <c r="I545" s="868"/>
      <c r="J545" s="868"/>
      <c r="K545" s="53"/>
      <c r="L545" s="53"/>
    </row>
    <row r="546" spans="5:12" ht="12.75">
      <c r="E546" s="865"/>
      <c r="F546" s="865"/>
      <c r="G546" s="866"/>
      <c r="H546" s="867"/>
      <c r="I546" s="868"/>
      <c r="J546" s="868"/>
      <c r="K546" s="53"/>
      <c r="L546" s="53"/>
    </row>
    <row r="547" spans="5:12" ht="12.75">
      <c r="E547" s="865"/>
      <c r="F547" s="865"/>
      <c r="G547" s="866"/>
      <c r="H547" s="867"/>
      <c r="I547" s="868"/>
      <c r="J547" s="868"/>
      <c r="K547" s="53"/>
      <c r="L547" s="53"/>
    </row>
    <row r="548" spans="5:12" ht="12.75">
      <c r="E548" s="865"/>
      <c r="F548" s="865"/>
      <c r="G548" s="866"/>
      <c r="H548" s="867"/>
      <c r="I548" s="868"/>
      <c r="J548" s="868"/>
      <c r="K548" s="53"/>
      <c r="L548" s="53"/>
    </row>
    <row r="549" spans="5:12" ht="12.75">
      <c r="E549" s="865"/>
      <c r="F549" s="865"/>
      <c r="G549" s="866"/>
      <c r="H549" s="867"/>
      <c r="I549" s="868"/>
      <c r="J549" s="868"/>
      <c r="K549" s="53"/>
      <c r="L549" s="53"/>
    </row>
    <row r="550" spans="5:12" ht="12.75">
      <c r="E550" s="865"/>
      <c r="F550" s="865"/>
      <c r="G550" s="866"/>
      <c r="H550" s="867"/>
      <c r="I550" s="868"/>
      <c r="J550" s="868"/>
      <c r="K550" s="53"/>
      <c r="L550" s="53"/>
    </row>
    <row r="551" spans="5:12" ht="12.75">
      <c r="E551" s="865"/>
      <c r="F551" s="865"/>
      <c r="G551" s="866"/>
      <c r="H551" s="867"/>
      <c r="I551" s="868"/>
      <c r="J551" s="868"/>
      <c r="K551" s="53"/>
      <c r="L551" s="53"/>
    </row>
    <row r="552" spans="5:12" ht="12.75">
      <c r="E552" s="865"/>
      <c r="F552" s="865"/>
      <c r="G552" s="866"/>
      <c r="H552" s="867"/>
      <c r="I552" s="868"/>
      <c r="J552" s="868"/>
      <c r="K552" s="53"/>
      <c r="L552" s="53"/>
    </row>
    <row r="553" spans="5:12" ht="12.75">
      <c r="E553" s="865"/>
      <c r="F553" s="865"/>
      <c r="G553" s="866"/>
      <c r="H553" s="867"/>
      <c r="I553" s="868"/>
      <c r="J553" s="868"/>
      <c r="K553" s="53"/>
      <c r="L553" s="53"/>
    </row>
    <row r="554" spans="5:12" ht="12.75">
      <c r="E554" s="865"/>
      <c r="F554" s="865"/>
      <c r="G554" s="866"/>
      <c r="H554" s="867"/>
      <c r="I554" s="868"/>
      <c r="J554" s="868"/>
      <c r="K554" s="53"/>
      <c r="L554" s="53"/>
    </row>
    <row r="555" spans="5:12" ht="12.75">
      <c r="E555" s="865"/>
      <c r="F555" s="865"/>
      <c r="G555" s="866"/>
      <c r="H555" s="867"/>
      <c r="I555" s="868"/>
      <c r="J555" s="868"/>
      <c r="K555" s="53"/>
      <c r="L555" s="53"/>
    </row>
    <row r="556" spans="5:12" ht="12.75">
      <c r="E556" s="865"/>
      <c r="F556" s="865"/>
      <c r="G556" s="866"/>
      <c r="H556" s="867"/>
      <c r="I556" s="868"/>
      <c r="J556" s="868"/>
      <c r="K556" s="53"/>
      <c r="L556" s="53"/>
    </row>
    <row r="557" spans="5:12" ht="12.75">
      <c r="E557" s="865"/>
      <c r="F557" s="865"/>
      <c r="G557" s="866"/>
      <c r="H557" s="867"/>
      <c r="I557" s="868"/>
      <c r="J557" s="868"/>
      <c r="K557" s="53"/>
      <c r="L557" s="53"/>
    </row>
    <row r="558" spans="5:12" ht="12.75">
      <c r="E558" s="865"/>
      <c r="F558" s="865"/>
      <c r="G558" s="866"/>
      <c r="H558" s="867"/>
      <c r="I558" s="868"/>
      <c r="J558" s="868"/>
      <c r="K558" s="53"/>
      <c r="L558" s="53"/>
    </row>
    <row r="559" spans="5:12" ht="12.75">
      <c r="E559" s="865"/>
      <c r="F559" s="865"/>
      <c r="G559" s="866"/>
      <c r="H559" s="867"/>
      <c r="I559" s="868"/>
      <c r="J559" s="868"/>
      <c r="K559" s="53"/>
      <c r="L559" s="53"/>
    </row>
    <row r="560" spans="5:12" ht="12.75">
      <c r="E560" s="865"/>
      <c r="F560" s="865"/>
      <c r="G560" s="866"/>
      <c r="H560" s="867"/>
      <c r="I560" s="868"/>
      <c r="J560" s="868"/>
      <c r="K560" s="53"/>
      <c r="L560" s="53"/>
    </row>
    <row r="561" spans="5:12" ht="12.75">
      <c r="E561" s="865"/>
      <c r="F561" s="865"/>
      <c r="G561" s="866"/>
      <c r="H561" s="867"/>
      <c r="I561" s="868"/>
      <c r="J561" s="868"/>
      <c r="K561" s="53"/>
      <c r="L561" s="53"/>
    </row>
    <row r="562" spans="5:12" ht="12.75">
      <c r="E562" s="865"/>
      <c r="F562" s="865"/>
      <c r="G562" s="866"/>
      <c r="H562" s="867"/>
      <c r="I562" s="868"/>
      <c r="J562" s="868"/>
      <c r="K562" s="53"/>
      <c r="L562" s="53"/>
    </row>
    <row r="563" spans="5:12" ht="12.75">
      <c r="E563" s="865"/>
      <c r="F563" s="865"/>
      <c r="G563" s="866"/>
      <c r="H563" s="867"/>
      <c r="I563" s="868"/>
      <c r="J563" s="868"/>
      <c r="K563" s="53"/>
      <c r="L563" s="53"/>
    </row>
    <row r="564" spans="5:12" ht="12.75">
      <c r="E564" s="865"/>
      <c r="F564" s="865"/>
      <c r="G564" s="866"/>
      <c r="H564" s="867"/>
      <c r="I564" s="868"/>
      <c r="J564" s="868"/>
      <c r="K564" s="53"/>
      <c r="L564" s="53"/>
    </row>
    <row r="565" spans="5:12" ht="12.75">
      <c r="E565" s="865"/>
      <c r="F565" s="865"/>
      <c r="G565" s="866"/>
      <c r="H565" s="867"/>
      <c r="I565" s="868"/>
      <c r="J565" s="868"/>
      <c r="K565" s="53"/>
      <c r="L565" s="53"/>
    </row>
    <row r="566" spans="5:12" ht="12.75">
      <c r="E566" s="865"/>
      <c r="F566" s="865"/>
      <c r="G566" s="866"/>
      <c r="H566" s="867"/>
      <c r="I566" s="868"/>
      <c r="J566" s="868"/>
      <c r="K566" s="53"/>
      <c r="L566" s="53"/>
    </row>
    <row r="567" spans="5:12" ht="12.75">
      <c r="E567" s="865"/>
      <c r="F567" s="865"/>
      <c r="G567" s="866"/>
      <c r="H567" s="867"/>
      <c r="I567" s="868"/>
      <c r="J567" s="868"/>
      <c r="K567" s="53"/>
      <c r="L567" s="53"/>
    </row>
    <row r="568" spans="5:12" ht="12.75">
      <c r="E568" s="865"/>
      <c r="F568" s="865"/>
      <c r="G568" s="866"/>
      <c r="H568" s="867"/>
      <c r="I568" s="868"/>
      <c r="J568" s="868"/>
      <c r="K568" s="53"/>
      <c r="L568" s="53"/>
    </row>
    <row r="569" spans="5:12" ht="12.75">
      <c r="E569" s="865"/>
      <c r="F569" s="865"/>
      <c r="G569" s="866"/>
      <c r="H569" s="867"/>
      <c r="I569" s="868"/>
      <c r="J569" s="868"/>
      <c r="K569" s="53"/>
      <c r="L569" s="53"/>
    </row>
    <row r="570" spans="5:12" ht="12.75">
      <c r="E570" s="865"/>
      <c r="F570" s="865"/>
      <c r="G570" s="866"/>
      <c r="H570" s="867"/>
      <c r="I570" s="868"/>
      <c r="J570" s="868"/>
      <c r="K570" s="53"/>
      <c r="L570" s="53"/>
    </row>
    <row r="571" spans="5:12" ht="12.75">
      <c r="E571" s="865"/>
      <c r="F571" s="865"/>
      <c r="G571" s="866"/>
      <c r="H571" s="867"/>
      <c r="I571" s="868"/>
      <c r="J571" s="868"/>
      <c r="K571" s="53"/>
      <c r="L571" s="53"/>
    </row>
    <row r="572" spans="5:12" ht="12.75">
      <c r="E572" s="865"/>
      <c r="F572" s="865"/>
      <c r="G572" s="866"/>
      <c r="H572" s="867"/>
      <c r="I572" s="868"/>
      <c r="J572" s="868"/>
      <c r="K572" s="53"/>
      <c r="L572" s="53"/>
    </row>
    <row r="573" spans="5:12" ht="12.75">
      <c r="E573" s="865"/>
      <c r="F573" s="865"/>
      <c r="G573" s="866"/>
      <c r="H573" s="867"/>
      <c r="I573" s="868"/>
      <c r="J573" s="868"/>
      <c r="K573" s="53"/>
      <c r="L573" s="53"/>
    </row>
    <row r="574" spans="5:12" ht="12.75">
      <c r="E574" s="865"/>
      <c r="F574" s="865"/>
      <c r="G574" s="866"/>
      <c r="H574" s="867"/>
      <c r="I574" s="868"/>
      <c r="J574" s="868"/>
      <c r="K574" s="53"/>
      <c r="L574" s="53"/>
    </row>
    <row r="575" spans="5:12" ht="12.75">
      <c r="E575" s="865"/>
      <c r="F575" s="865"/>
      <c r="G575" s="866"/>
      <c r="H575" s="867"/>
      <c r="I575" s="868"/>
      <c r="J575" s="868"/>
      <c r="K575" s="53"/>
      <c r="L575" s="53"/>
    </row>
    <row r="576" spans="5:12" ht="12.75">
      <c r="E576" s="865"/>
      <c r="F576" s="865"/>
      <c r="G576" s="866"/>
      <c r="H576" s="867"/>
      <c r="I576" s="868"/>
      <c r="J576" s="868"/>
      <c r="K576" s="53"/>
      <c r="L576" s="53"/>
    </row>
    <row r="577" spans="5:12" ht="12.75">
      <c r="E577" s="865"/>
      <c r="F577" s="865"/>
      <c r="G577" s="866"/>
      <c r="H577" s="867"/>
      <c r="I577" s="868"/>
      <c r="J577" s="868"/>
      <c r="K577" s="53"/>
      <c r="L577" s="53"/>
    </row>
    <row r="578" spans="5:12" ht="12.75">
      <c r="E578" s="865"/>
      <c r="F578" s="865"/>
      <c r="G578" s="866"/>
      <c r="H578" s="867"/>
      <c r="I578" s="868"/>
      <c r="J578" s="868"/>
      <c r="K578" s="53"/>
      <c r="L578" s="53"/>
    </row>
    <row r="579" spans="5:12" ht="12.75">
      <c r="E579" s="865"/>
      <c r="F579" s="865"/>
      <c r="G579" s="866"/>
      <c r="H579" s="867"/>
      <c r="I579" s="868"/>
      <c r="J579" s="868"/>
      <c r="K579" s="53"/>
      <c r="L579" s="53"/>
    </row>
    <row r="580" spans="5:12" ht="12.75">
      <c r="E580" s="865"/>
      <c r="F580" s="865"/>
      <c r="G580" s="866"/>
      <c r="H580" s="867"/>
      <c r="I580" s="868"/>
      <c r="J580" s="868"/>
      <c r="K580" s="53"/>
      <c r="L580" s="53"/>
    </row>
    <row r="581" spans="5:12" ht="12.75">
      <c r="E581" s="865"/>
      <c r="F581" s="865"/>
      <c r="G581" s="866"/>
      <c r="H581" s="867"/>
      <c r="I581" s="868"/>
      <c r="J581" s="868"/>
      <c r="K581" s="53"/>
      <c r="L581" s="53"/>
    </row>
    <row r="582" spans="5:12" ht="12.75">
      <c r="E582" s="865"/>
      <c r="F582" s="865"/>
      <c r="G582" s="866"/>
      <c r="H582" s="867"/>
      <c r="I582" s="868"/>
      <c r="J582" s="868"/>
      <c r="K582" s="53"/>
      <c r="L582" s="53"/>
    </row>
    <row r="583" spans="5:12" ht="12.75">
      <c r="E583" s="865"/>
      <c r="F583" s="865"/>
      <c r="G583" s="866"/>
      <c r="H583" s="867"/>
      <c r="I583" s="868"/>
      <c r="J583" s="868"/>
      <c r="K583" s="53"/>
      <c r="L583" s="53"/>
    </row>
    <row r="584" spans="5:12" ht="12.75">
      <c r="E584" s="865"/>
      <c r="F584" s="865"/>
      <c r="G584" s="866"/>
      <c r="H584" s="867"/>
      <c r="I584" s="868"/>
      <c r="J584" s="868"/>
      <c r="K584" s="53"/>
      <c r="L584" s="53"/>
    </row>
    <row r="585" spans="5:12" ht="12.75">
      <c r="E585" s="865"/>
      <c r="F585" s="865"/>
      <c r="G585" s="866"/>
      <c r="H585" s="867"/>
      <c r="I585" s="868"/>
      <c r="J585" s="868"/>
      <c r="K585" s="53"/>
      <c r="L585" s="53"/>
    </row>
    <row r="586" spans="5:12" ht="12.75">
      <c r="E586" s="865"/>
      <c r="F586" s="865"/>
      <c r="G586" s="866"/>
      <c r="H586" s="867"/>
      <c r="I586" s="868"/>
      <c r="J586" s="868"/>
      <c r="K586" s="53"/>
      <c r="L586" s="53"/>
    </row>
    <row r="587" spans="5:12" ht="12.75">
      <c r="E587" s="865"/>
      <c r="F587" s="865"/>
      <c r="G587" s="866"/>
      <c r="H587" s="867"/>
      <c r="I587" s="868"/>
      <c r="J587" s="868"/>
      <c r="K587" s="53"/>
      <c r="L587" s="53"/>
    </row>
    <row r="588" spans="5:12" ht="12.75">
      <c r="E588" s="865"/>
      <c r="F588" s="865"/>
      <c r="G588" s="866"/>
      <c r="H588" s="867"/>
      <c r="I588" s="868"/>
      <c r="J588" s="868"/>
      <c r="K588" s="53"/>
      <c r="L588" s="53"/>
    </row>
    <row r="589" spans="5:12" ht="12.75">
      <c r="E589" s="865"/>
      <c r="F589" s="865"/>
      <c r="G589" s="866"/>
      <c r="H589" s="867"/>
      <c r="I589" s="868"/>
      <c r="J589" s="868"/>
      <c r="K589" s="53"/>
      <c r="L589" s="53"/>
    </row>
    <row r="590" spans="5:12" ht="12.75">
      <c r="E590" s="865"/>
      <c r="F590" s="865"/>
      <c r="G590" s="866"/>
      <c r="H590" s="867"/>
      <c r="I590" s="868"/>
      <c r="J590" s="868"/>
      <c r="K590" s="53"/>
      <c r="L590" s="53"/>
    </row>
    <row r="591" spans="5:12" ht="12.75">
      <c r="E591" s="865"/>
      <c r="F591" s="865"/>
      <c r="G591" s="866"/>
      <c r="H591" s="867"/>
      <c r="I591" s="868"/>
      <c r="J591" s="868"/>
      <c r="K591" s="53"/>
      <c r="L591" s="53"/>
    </row>
    <row r="592" spans="5:12" ht="12.75">
      <c r="E592" s="865"/>
      <c r="F592" s="865"/>
      <c r="G592" s="866"/>
      <c r="H592" s="867"/>
      <c r="I592" s="868"/>
      <c r="J592" s="868"/>
      <c r="K592" s="53"/>
      <c r="L592" s="53"/>
    </row>
    <row r="593" spans="5:12" ht="12.75">
      <c r="E593" s="865"/>
      <c r="F593" s="865"/>
      <c r="G593" s="866"/>
      <c r="H593" s="867"/>
      <c r="I593" s="868"/>
      <c r="J593" s="868"/>
      <c r="K593" s="53"/>
      <c r="L593" s="53"/>
    </row>
    <row r="594" spans="5:12" ht="12.75">
      <c r="E594" s="865"/>
      <c r="F594" s="865"/>
      <c r="G594" s="866"/>
      <c r="H594" s="867"/>
      <c r="I594" s="868"/>
      <c r="J594" s="868"/>
      <c r="K594" s="53"/>
      <c r="L594" s="53"/>
    </row>
    <row r="595" spans="5:12" ht="12.75">
      <c r="E595" s="865"/>
      <c r="F595" s="865"/>
      <c r="G595" s="866"/>
      <c r="H595" s="867"/>
      <c r="I595" s="868"/>
      <c r="J595" s="868"/>
      <c r="K595" s="53"/>
      <c r="L595" s="53"/>
    </row>
    <row r="596" spans="5:12" ht="12.75">
      <c r="E596" s="865"/>
      <c r="F596" s="865"/>
      <c r="G596" s="866"/>
      <c r="H596" s="867"/>
      <c r="I596" s="868"/>
      <c r="J596" s="868"/>
      <c r="K596" s="53"/>
      <c r="L596" s="53"/>
    </row>
    <row r="597" spans="5:12" ht="12.75">
      <c r="E597" s="865"/>
      <c r="F597" s="865"/>
      <c r="G597" s="866"/>
      <c r="H597" s="867"/>
      <c r="I597" s="868"/>
      <c r="J597" s="868"/>
      <c r="K597" s="53"/>
      <c r="L597" s="53"/>
    </row>
    <row r="598" spans="5:12" ht="12.75">
      <c r="E598" s="865"/>
      <c r="F598" s="865"/>
      <c r="G598" s="866"/>
      <c r="H598" s="867"/>
      <c r="I598" s="868"/>
      <c r="J598" s="868"/>
      <c r="K598" s="53"/>
      <c r="L598" s="53"/>
    </row>
    <row r="599" spans="5:12" ht="12.75">
      <c r="E599" s="865"/>
      <c r="F599" s="865"/>
      <c r="G599" s="866"/>
      <c r="H599" s="867"/>
      <c r="I599" s="868"/>
      <c r="J599" s="868"/>
      <c r="K599" s="53"/>
      <c r="L599" s="53"/>
    </row>
    <row r="600" spans="5:12" ht="12.75">
      <c r="E600" s="865"/>
      <c r="F600" s="865"/>
      <c r="G600" s="866"/>
      <c r="H600" s="867"/>
      <c r="I600" s="868"/>
      <c r="J600" s="868"/>
      <c r="K600" s="53"/>
      <c r="L600" s="53"/>
    </row>
    <row r="601" spans="5:12" ht="12.75">
      <c r="E601" s="865"/>
      <c r="F601" s="865"/>
      <c r="G601" s="866"/>
      <c r="H601" s="867"/>
      <c r="I601" s="868"/>
      <c r="J601" s="868"/>
      <c r="K601" s="53"/>
      <c r="L601" s="53"/>
    </row>
    <row r="602" spans="5:12" ht="12.75">
      <c r="E602" s="865"/>
      <c r="F602" s="865"/>
      <c r="G602" s="866"/>
      <c r="H602" s="867"/>
      <c r="I602" s="868"/>
      <c r="J602" s="868"/>
      <c r="K602" s="53"/>
      <c r="L602" s="53"/>
    </row>
    <row r="603" spans="5:12" ht="12.75">
      <c r="E603" s="865"/>
      <c r="F603" s="865"/>
      <c r="G603" s="866"/>
      <c r="H603" s="867"/>
      <c r="I603" s="868"/>
      <c r="J603" s="868"/>
      <c r="K603" s="53"/>
      <c r="L603" s="53"/>
    </row>
    <row r="604" spans="5:12" ht="12.75">
      <c r="E604" s="865"/>
      <c r="F604" s="865"/>
      <c r="G604" s="866"/>
      <c r="H604" s="867"/>
      <c r="I604" s="868"/>
      <c r="J604" s="868"/>
      <c r="K604" s="53"/>
      <c r="L604" s="53"/>
    </row>
    <row r="605" spans="5:12" ht="12.75">
      <c r="E605" s="865"/>
      <c r="F605" s="865"/>
      <c r="G605" s="866"/>
      <c r="H605" s="867"/>
      <c r="I605" s="868"/>
      <c r="J605" s="868"/>
      <c r="K605" s="53"/>
      <c r="L605" s="53"/>
    </row>
    <row r="606" spans="5:12" ht="12.75">
      <c r="E606" s="865"/>
      <c r="F606" s="865"/>
      <c r="G606" s="866"/>
      <c r="H606" s="867"/>
      <c r="I606" s="868"/>
      <c r="J606" s="868"/>
      <c r="K606" s="53"/>
      <c r="L606" s="53"/>
    </row>
    <row r="607" spans="5:12" ht="12.75">
      <c r="E607" s="865"/>
      <c r="F607" s="865"/>
      <c r="G607" s="866"/>
      <c r="H607" s="867"/>
      <c r="I607" s="868"/>
      <c r="J607" s="868"/>
      <c r="K607" s="53"/>
      <c r="L607" s="53"/>
    </row>
    <row r="608" spans="5:12" ht="12.75">
      <c r="E608" s="865"/>
      <c r="F608" s="865"/>
      <c r="G608" s="866"/>
      <c r="H608" s="867"/>
      <c r="I608" s="868"/>
      <c r="J608" s="868"/>
      <c r="K608" s="53"/>
      <c r="L608" s="53"/>
    </row>
    <row r="609" spans="5:12" ht="12.75">
      <c r="E609" s="865"/>
      <c r="F609" s="865"/>
      <c r="G609" s="866"/>
      <c r="H609" s="867"/>
      <c r="I609" s="868"/>
      <c r="J609" s="868"/>
      <c r="K609" s="53"/>
      <c r="L609" s="53"/>
    </row>
    <row r="610" spans="5:12" ht="12.75">
      <c r="E610" s="865"/>
      <c r="F610" s="865"/>
      <c r="G610" s="866"/>
      <c r="H610" s="867"/>
      <c r="I610" s="868"/>
      <c r="J610" s="868"/>
      <c r="K610" s="53"/>
      <c r="L610" s="53"/>
    </row>
    <row r="611" spans="5:12" ht="12.75">
      <c r="E611" s="865"/>
      <c r="F611" s="865"/>
      <c r="G611" s="866"/>
      <c r="H611" s="867"/>
      <c r="I611" s="868"/>
      <c r="J611" s="868"/>
      <c r="K611" s="53"/>
      <c r="L611" s="53"/>
    </row>
    <row r="612" spans="5:12" ht="12.75">
      <c r="E612" s="865"/>
      <c r="F612" s="865"/>
      <c r="G612" s="866"/>
      <c r="H612" s="867"/>
      <c r="I612" s="868"/>
      <c r="J612" s="868"/>
      <c r="K612" s="53"/>
      <c r="L612" s="53"/>
    </row>
    <row r="613" spans="5:12" ht="12.75">
      <c r="E613" s="865"/>
      <c r="F613" s="865"/>
      <c r="G613" s="866"/>
      <c r="H613" s="867"/>
      <c r="I613" s="868"/>
      <c r="J613" s="868"/>
      <c r="K613" s="53"/>
      <c r="L613" s="53"/>
    </row>
    <row r="614" spans="5:12" ht="12.75">
      <c r="E614" s="865"/>
      <c r="F614" s="865"/>
      <c r="G614" s="866"/>
      <c r="H614" s="867"/>
      <c r="I614" s="868"/>
      <c r="J614" s="868"/>
      <c r="K614" s="53"/>
      <c r="L614" s="53"/>
    </row>
    <row r="615" spans="5:12" ht="12.75">
      <c r="E615" s="865"/>
      <c r="F615" s="865"/>
      <c r="G615" s="866"/>
      <c r="H615" s="867"/>
      <c r="I615" s="868"/>
      <c r="J615" s="868"/>
      <c r="K615" s="53"/>
      <c r="L615" s="53"/>
    </row>
    <row r="616" spans="5:12" ht="12.75">
      <c r="E616" s="865"/>
      <c r="F616" s="865"/>
      <c r="G616" s="866"/>
      <c r="H616" s="867"/>
      <c r="I616" s="868"/>
      <c r="J616" s="868"/>
      <c r="K616" s="53"/>
      <c r="L616" s="53"/>
    </row>
    <row r="617" spans="5:12" ht="12.75">
      <c r="E617" s="865"/>
      <c r="F617" s="865"/>
      <c r="G617" s="866"/>
      <c r="H617" s="867"/>
      <c r="I617" s="868"/>
      <c r="J617" s="868"/>
      <c r="K617" s="53"/>
      <c r="L617" s="53"/>
    </row>
    <row r="618" spans="5:12" ht="12.75">
      <c r="E618" s="865"/>
      <c r="F618" s="865"/>
      <c r="G618" s="866"/>
      <c r="H618" s="867"/>
      <c r="I618" s="868"/>
      <c r="J618" s="868"/>
      <c r="K618" s="53"/>
      <c r="L618" s="53"/>
    </row>
    <row r="619" spans="5:12" ht="12.75">
      <c r="E619" s="865"/>
      <c r="F619" s="865"/>
      <c r="G619" s="866"/>
      <c r="H619" s="867"/>
      <c r="I619" s="868"/>
      <c r="J619" s="868"/>
      <c r="K619" s="53"/>
      <c r="L619" s="53"/>
    </row>
    <row r="620" spans="5:12" ht="12.75">
      <c r="E620" s="865"/>
      <c r="F620" s="865"/>
      <c r="G620" s="866"/>
      <c r="H620" s="867"/>
      <c r="I620" s="868"/>
      <c r="J620" s="868"/>
      <c r="K620" s="53"/>
      <c r="L620" s="53"/>
    </row>
    <row r="621" spans="5:12" ht="12.75">
      <c r="E621" s="865"/>
      <c r="F621" s="865"/>
      <c r="G621" s="866"/>
      <c r="H621" s="867"/>
      <c r="I621" s="868"/>
      <c r="J621" s="868"/>
      <c r="K621" s="53"/>
      <c r="L621" s="53"/>
    </row>
    <row r="622" spans="5:12" ht="12.75">
      <c r="E622" s="865"/>
      <c r="F622" s="865"/>
      <c r="G622" s="866"/>
      <c r="H622" s="867"/>
      <c r="I622" s="868"/>
      <c r="J622" s="868"/>
      <c r="K622" s="53"/>
      <c r="L622" s="53"/>
    </row>
    <row r="623" spans="5:12" ht="12.75">
      <c r="E623" s="865"/>
      <c r="F623" s="865"/>
      <c r="G623" s="866"/>
      <c r="H623" s="867"/>
      <c r="I623" s="868"/>
      <c r="J623" s="868"/>
      <c r="K623" s="53"/>
      <c r="L623" s="53"/>
    </row>
    <row r="624" spans="5:12" ht="12.75">
      <c r="E624" s="865"/>
      <c r="F624" s="865"/>
      <c r="G624" s="866"/>
      <c r="H624" s="867"/>
      <c r="I624" s="868"/>
      <c r="J624" s="868"/>
      <c r="K624" s="53"/>
      <c r="L624" s="53"/>
    </row>
    <row r="625" spans="5:12" ht="12.75">
      <c r="E625" s="865"/>
      <c r="F625" s="865"/>
      <c r="G625" s="866"/>
      <c r="H625" s="867"/>
      <c r="I625" s="868"/>
      <c r="J625" s="868"/>
      <c r="K625" s="53"/>
      <c r="L625" s="53"/>
    </row>
    <row r="626" spans="5:12" ht="12.75">
      <c r="E626" s="865"/>
      <c r="F626" s="865"/>
      <c r="G626" s="866"/>
      <c r="H626" s="867"/>
      <c r="I626" s="868"/>
      <c r="J626" s="868"/>
      <c r="K626" s="53"/>
      <c r="L626" s="53"/>
    </row>
    <row r="627" spans="5:12" ht="12.75">
      <c r="E627" s="865"/>
      <c r="F627" s="865"/>
      <c r="G627" s="866"/>
      <c r="H627" s="867"/>
      <c r="I627" s="868"/>
      <c r="J627" s="868"/>
      <c r="K627" s="53"/>
      <c r="L627" s="53"/>
    </row>
    <row r="628" spans="5:12" ht="12.75">
      <c r="E628" s="865"/>
      <c r="F628" s="865"/>
      <c r="G628" s="866"/>
      <c r="H628" s="867"/>
      <c r="I628" s="868"/>
      <c r="J628" s="868"/>
      <c r="K628" s="53"/>
      <c r="L628" s="53"/>
    </row>
    <row r="629" spans="5:12" ht="12.75">
      <c r="E629" s="865"/>
      <c r="F629" s="865"/>
      <c r="G629" s="866"/>
      <c r="H629" s="867"/>
      <c r="I629" s="868"/>
      <c r="J629" s="868"/>
      <c r="K629" s="53"/>
      <c r="L629" s="53"/>
    </row>
    <row r="630" spans="5:12" ht="12.75">
      <c r="E630" s="865"/>
      <c r="F630" s="865"/>
      <c r="G630" s="866"/>
      <c r="H630" s="867"/>
      <c r="I630" s="868"/>
      <c r="J630" s="868"/>
      <c r="K630" s="53"/>
      <c r="L630" s="53"/>
    </row>
    <row r="631" spans="5:12" ht="12.75">
      <c r="E631" s="865"/>
      <c r="F631" s="865"/>
      <c r="G631" s="866"/>
      <c r="H631" s="867"/>
      <c r="I631" s="868"/>
      <c r="J631" s="868"/>
      <c r="K631" s="53"/>
      <c r="L631" s="53"/>
    </row>
    <row r="632" spans="5:12" ht="12.75">
      <c r="E632" s="865"/>
      <c r="F632" s="865"/>
      <c r="G632" s="866"/>
      <c r="H632" s="867"/>
      <c r="I632" s="868"/>
      <c r="J632" s="868"/>
      <c r="K632" s="53"/>
      <c r="L632" s="53"/>
    </row>
    <row r="633" spans="5:12" ht="12.75">
      <c r="E633" s="865"/>
      <c r="F633" s="865"/>
      <c r="G633" s="866"/>
      <c r="H633" s="867"/>
      <c r="I633" s="868"/>
      <c r="J633" s="868"/>
      <c r="K633" s="53"/>
      <c r="L633" s="53"/>
    </row>
    <row r="634" spans="5:12" ht="12.75">
      <c r="E634" s="865"/>
      <c r="F634" s="865"/>
      <c r="G634" s="866"/>
      <c r="H634" s="867"/>
      <c r="I634" s="868"/>
      <c r="J634" s="868"/>
      <c r="K634" s="53"/>
      <c r="L634" s="53"/>
    </row>
    <row r="635" spans="5:12" ht="12.75">
      <c r="E635" s="865"/>
      <c r="F635" s="865"/>
      <c r="G635" s="866"/>
      <c r="H635" s="867"/>
      <c r="I635" s="868"/>
      <c r="J635" s="868"/>
      <c r="K635" s="53"/>
      <c r="L635" s="53"/>
    </row>
    <row r="636" spans="5:12" ht="12.75">
      <c r="E636" s="865"/>
      <c r="F636" s="865"/>
      <c r="G636" s="866"/>
      <c r="H636" s="867"/>
      <c r="I636" s="868"/>
      <c r="J636" s="868"/>
      <c r="K636" s="53"/>
      <c r="L636" s="53"/>
    </row>
    <row r="637" spans="5:12" ht="12.75">
      <c r="E637" s="865"/>
      <c r="F637" s="865"/>
      <c r="G637" s="866"/>
      <c r="H637" s="867"/>
      <c r="I637" s="868"/>
      <c r="J637" s="868"/>
      <c r="K637" s="53"/>
      <c r="L637" s="53"/>
    </row>
    <row r="638" spans="5:12" ht="12.75">
      <c r="E638" s="865"/>
      <c r="F638" s="865"/>
      <c r="G638" s="866"/>
      <c r="H638" s="867"/>
      <c r="I638" s="868"/>
      <c r="J638" s="868"/>
      <c r="K638" s="53"/>
      <c r="L638" s="53"/>
    </row>
    <row r="639" spans="5:12" ht="12.75">
      <c r="E639" s="865"/>
      <c r="F639" s="865"/>
      <c r="G639" s="866"/>
      <c r="H639" s="867"/>
      <c r="I639" s="868"/>
      <c r="J639" s="868"/>
      <c r="K639" s="53"/>
      <c r="L639" s="53"/>
    </row>
    <row r="640" spans="5:12" ht="12.75">
      <c r="E640" s="865"/>
      <c r="F640" s="865"/>
      <c r="G640" s="866"/>
      <c r="H640" s="867"/>
      <c r="I640" s="868"/>
      <c r="J640" s="868"/>
      <c r="K640" s="53"/>
      <c r="L640" s="53"/>
    </row>
    <row r="641" spans="5:12" ht="12.75">
      <c r="E641" s="865"/>
      <c r="F641" s="865"/>
      <c r="G641" s="866"/>
      <c r="H641" s="867"/>
      <c r="I641" s="868"/>
      <c r="J641" s="868"/>
      <c r="K641" s="53"/>
      <c r="L641" s="53"/>
    </row>
    <row r="642" spans="5:12" ht="12.75">
      <c r="E642" s="865"/>
      <c r="F642" s="865"/>
      <c r="G642" s="866"/>
      <c r="H642" s="867"/>
      <c r="I642" s="868"/>
      <c r="J642" s="868"/>
      <c r="K642" s="53"/>
      <c r="L642" s="53"/>
    </row>
    <row r="643" spans="5:12" ht="12.75">
      <c r="E643" s="865"/>
      <c r="F643" s="865"/>
      <c r="G643" s="866"/>
      <c r="H643" s="867"/>
      <c r="I643" s="868"/>
      <c r="J643" s="868"/>
      <c r="K643" s="53"/>
      <c r="L643" s="53"/>
    </row>
    <row r="644" spans="5:12" ht="12.75">
      <c r="E644" s="865"/>
      <c r="F644" s="865"/>
      <c r="G644" s="866"/>
      <c r="H644" s="867"/>
      <c r="I644" s="868"/>
      <c r="J644" s="868"/>
      <c r="K644" s="53"/>
      <c r="L644" s="53"/>
    </row>
    <row r="645" spans="5:12" ht="12.75">
      <c r="E645" s="865"/>
      <c r="F645" s="865"/>
      <c r="G645" s="866"/>
      <c r="H645" s="867"/>
      <c r="I645" s="868"/>
      <c r="J645" s="868"/>
      <c r="K645" s="53"/>
      <c r="L645" s="53"/>
    </row>
    <row r="646" spans="5:12" ht="12.75">
      <c r="E646" s="865"/>
      <c r="F646" s="865"/>
      <c r="G646" s="866"/>
      <c r="H646" s="867"/>
      <c r="I646" s="868"/>
      <c r="J646" s="868"/>
      <c r="K646" s="53"/>
      <c r="L646" s="53"/>
    </row>
    <row r="647" spans="5:12" ht="12.75">
      <c r="E647" s="865"/>
      <c r="F647" s="865"/>
      <c r="G647" s="866"/>
      <c r="H647" s="867"/>
      <c r="I647" s="868"/>
      <c r="J647" s="868"/>
      <c r="K647" s="53"/>
      <c r="L647" s="53"/>
    </row>
    <row r="648" spans="5:12" ht="12.75">
      <c r="E648" s="865"/>
      <c r="F648" s="865"/>
      <c r="G648" s="866"/>
      <c r="H648" s="867"/>
      <c r="I648" s="868"/>
      <c r="J648" s="868"/>
      <c r="K648" s="53"/>
      <c r="L648" s="53"/>
    </row>
    <row r="649" spans="5:12" ht="12.75">
      <c r="E649" s="865"/>
      <c r="F649" s="865"/>
      <c r="G649" s="866"/>
      <c r="H649" s="867"/>
      <c r="I649" s="868"/>
      <c r="J649" s="868"/>
      <c r="K649" s="53"/>
      <c r="L649" s="53"/>
    </row>
    <row r="650" spans="5:12" ht="12.75">
      <c r="E650" s="865"/>
      <c r="F650" s="865"/>
      <c r="G650" s="866"/>
      <c r="H650" s="867"/>
      <c r="I650" s="868"/>
      <c r="J650" s="868"/>
      <c r="K650" s="53"/>
      <c r="L650" s="53"/>
    </row>
    <row r="651" spans="5:12" ht="12.75">
      <c r="E651" s="865"/>
      <c r="F651" s="865"/>
      <c r="G651" s="866"/>
      <c r="H651" s="867"/>
      <c r="I651" s="868"/>
      <c r="J651" s="868"/>
      <c r="K651" s="53"/>
      <c r="L651" s="53"/>
    </row>
    <row r="652" spans="5:12" ht="12.75">
      <c r="E652" s="865"/>
      <c r="F652" s="865"/>
      <c r="G652" s="866"/>
      <c r="H652" s="867"/>
      <c r="I652" s="868"/>
      <c r="J652" s="868"/>
      <c r="K652" s="53"/>
      <c r="L652" s="53"/>
    </row>
    <row r="653" spans="5:12" ht="12.75">
      <c r="E653" s="865"/>
      <c r="F653" s="865"/>
      <c r="G653" s="866"/>
      <c r="H653" s="867"/>
      <c r="I653" s="868"/>
      <c r="J653" s="868"/>
      <c r="K653" s="53"/>
      <c r="L653" s="53"/>
    </row>
    <row r="654" spans="5:12" ht="12.75">
      <c r="E654" s="865"/>
      <c r="F654" s="865"/>
      <c r="G654" s="866"/>
      <c r="H654" s="867"/>
      <c r="I654" s="868"/>
      <c r="J654" s="868"/>
      <c r="K654" s="53"/>
      <c r="L654" s="53"/>
    </row>
    <row r="655" spans="5:12" ht="12.75">
      <c r="E655" s="865"/>
      <c r="F655" s="865"/>
      <c r="G655" s="866"/>
      <c r="H655" s="867"/>
      <c r="I655" s="868"/>
      <c r="J655" s="868"/>
      <c r="K655" s="53"/>
      <c r="L655" s="53"/>
    </row>
    <row r="656" spans="5:12" ht="12.75">
      <c r="E656" s="865"/>
      <c r="F656" s="865"/>
      <c r="G656" s="866"/>
      <c r="H656" s="867"/>
      <c r="I656" s="868"/>
      <c r="J656" s="868"/>
      <c r="K656" s="53"/>
      <c r="L656" s="53"/>
    </row>
    <row r="657" spans="5:12" ht="12.75">
      <c r="E657" s="865"/>
      <c r="F657" s="865"/>
      <c r="G657" s="866"/>
      <c r="H657" s="867"/>
      <c r="I657" s="868"/>
      <c r="J657" s="868"/>
      <c r="K657" s="53"/>
      <c r="L657" s="53"/>
    </row>
    <row r="658" spans="5:12" ht="12.75">
      <c r="E658" s="865"/>
      <c r="F658" s="865"/>
      <c r="G658" s="866"/>
      <c r="H658" s="867"/>
      <c r="I658" s="868"/>
      <c r="J658" s="868"/>
      <c r="K658" s="53"/>
      <c r="L658" s="53"/>
    </row>
    <row r="659" spans="5:12" ht="12.75">
      <c r="E659" s="865"/>
      <c r="F659" s="865"/>
      <c r="G659" s="866"/>
      <c r="H659" s="867"/>
      <c r="I659" s="868"/>
      <c r="J659" s="868"/>
      <c r="K659" s="53"/>
      <c r="L659" s="53"/>
    </row>
    <row r="660" spans="5:12" ht="12.75">
      <c r="E660" s="865"/>
      <c r="F660" s="865"/>
      <c r="G660" s="866"/>
      <c r="H660" s="867"/>
      <c r="I660" s="868"/>
      <c r="J660" s="868"/>
      <c r="K660" s="53"/>
      <c r="L660" s="53"/>
    </row>
    <row r="661" spans="5:12" ht="12.75">
      <c r="E661" s="865"/>
      <c r="F661" s="865"/>
      <c r="G661" s="866"/>
      <c r="H661" s="867"/>
      <c r="I661" s="868"/>
      <c r="J661" s="868"/>
      <c r="K661" s="53"/>
      <c r="L661" s="53"/>
    </row>
    <row r="662" spans="5:12" ht="12.75">
      <c r="E662" s="865"/>
      <c r="F662" s="865"/>
      <c r="G662" s="866"/>
      <c r="H662" s="867"/>
      <c r="I662" s="868"/>
      <c r="J662" s="868"/>
      <c r="K662" s="53"/>
      <c r="L662" s="53"/>
    </row>
    <row r="663" spans="5:12" ht="12.75">
      <c r="E663" s="865"/>
      <c r="F663" s="865"/>
      <c r="G663" s="866"/>
      <c r="H663" s="867"/>
      <c r="I663" s="868"/>
      <c r="J663" s="868"/>
      <c r="K663" s="53"/>
      <c r="L663" s="53"/>
    </row>
    <row r="664" spans="5:12" ht="12.75">
      <c r="E664" s="865"/>
      <c r="F664" s="865"/>
      <c r="G664" s="866"/>
      <c r="H664" s="867"/>
      <c r="I664" s="868"/>
      <c r="J664" s="868"/>
      <c r="K664" s="53"/>
      <c r="L664" s="53"/>
    </row>
    <row r="665" spans="5:12" ht="12.75">
      <c r="E665" s="865"/>
      <c r="F665" s="865"/>
      <c r="G665" s="866"/>
      <c r="H665" s="867"/>
      <c r="I665" s="868"/>
      <c r="J665" s="868"/>
      <c r="K665" s="53"/>
      <c r="L665" s="53"/>
    </row>
    <row r="666" spans="5:12" ht="12.75">
      <c r="E666" s="865"/>
      <c r="F666" s="865"/>
      <c r="G666" s="866"/>
      <c r="H666" s="867"/>
      <c r="I666" s="868"/>
      <c r="J666" s="868"/>
      <c r="K666" s="53"/>
      <c r="L666" s="53"/>
    </row>
    <row r="667" spans="5:12" ht="12.75">
      <c r="E667" s="865"/>
      <c r="F667" s="865"/>
      <c r="G667" s="866"/>
      <c r="H667" s="867"/>
      <c r="I667" s="868"/>
      <c r="J667" s="868"/>
      <c r="K667" s="53"/>
      <c r="L667" s="53"/>
    </row>
    <row r="668" spans="5:12" ht="12.75">
      <c r="E668" s="865"/>
      <c r="F668" s="865"/>
      <c r="G668" s="866"/>
      <c r="H668" s="867"/>
      <c r="I668" s="868"/>
      <c r="J668" s="868"/>
      <c r="K668" s="53"/>
      <c r="L668" s="53"/>
    </row>
    <row r="669" spans="5:12" ht="12.75">
      <c r="E669" s="865"/>
      <c r="F669" s="865"/>
      <c r="G669" s="866"/>
      <c r="H669" s="867"/>
      <c r="I669" s="868"/>
      <c r="J669" s="868"/>
      <c r="K669" s="53"/>
      <c r="L669" s="53"/>
    </row>
    <row r="670" spans="5:12" ht="12.75">
      <c r="E670" s="865"/>
      <c r="F670" s="865"/>
      <c r="G670" s="866"/>
      <c r="H670" s="867"/>
      <c r="I670" s="868"/>
      <c r="J670" s="868"/>
      <c r="K670" s="53"/>
      <c r="L670" s="53"/>
    </row>
    <row r="671" spans="5:12" ht="12.75">
      <c r="E671" s="865"/>
      <c r="F671" s="865"/>
      <c r="G671" s="866"/>
      <c r="H671" s="867"/>
      <c r="I671" s="868"/>
      <c r="J671" s="868"/>
      <c r="K671" s="53"/>
      <c r="L671" s="53"/>
    </row>
    <row r="672" spans="5:12" ht="12.75">
      <c r="E672" s="865"/>
      <c r="F672" s="865"/>
      <c r="G672" s="866"/>
      <c r="H672" s="867"/>
      <c r="I672" s="868"/>
      <c r="J672" s="868"/>
      <c r="K672" s="53"/>
      <c r="L672" s="53"/>
    </row>
    <row r="673" spans="5:12" ht="12.75">
      <c r="E673" s="865"/>
      <c r="F673" s="865"/>
      <c r="G673" s="866"/>
      <c r="H673" s="867"/>
      <c r="I673" s="868"/>
      <c r="J673" s="868"/>
      <c r="K673" s="53"/>
      <c r="L673" s="53"/>
    </row>
    <row r="674" spans="5:12" ht="12.75">
      <c r="E674" s="865"/>
      <c r="F674" s="865"/>
      <c r="G674" s="866"/>
      <c r="H674" s="867"/>
      <c r="I674" s="868"/>
      <c r="J674" s="868"/>
      <c r="K674" s="53"/>
      <c r="L674" s="53"/>
    </row>
    <row r="675" spans="5:12" ht="12.75">
      <c r="E675" s="865"/>
      <c r="F675" s="865"/>
      <c r="G675" s="866"/>
      <c r="H675" s="867"/>
      <c r="I675" s="868"/>
      <c r="J675" s="868"/>
      <c r="K675" s="53"/>
      <c r="L675" s="53"/>
    </row>
    <row r="676" spans="5:12" ht="12.75">
      <c r="E676" s="865"/>
      <c r="F676" s="865"/>
      <c r="G676" s="866"/>
      <c r="H676" s="867"/>
      <c r="I676" s="868"/>
      <c r="J676" s="868"/>
      <c r="K676" s="53"/>
      <c r="L676" s="53"/>
    </row>
    <row r="677" spans="5:12" ht="12.75">
      <c r="E677" s="865"/>
      <c r="F677" s="865"/>
      <c r="G677" s="866"/>
      <c r="H677" s="867"/>
      <c r="I677" s="868"/>
      <c r="J677" s="868"/>
      <c r="K677" s="53"/>
      <c r="L677" s="53"/>
    </row>
    <row r="678" spans="5:12" ht="12.75">
      <c r="E678" s="865"/>
      <c r="F678" s="865"/>
      <c r="G678" s="866"/>
      <c r="H678" s="867"/>
      <c r="I678" s="868"/>
      <c r="J678" s="868"/>
      <c r="K678" s="53"/>
      <c r="L678" s="53"/>
    </row>
    <row r="679" spans="5:12" ht="12.75">
      <c r="E679" s="865"/>
      <c r="F679" s="865"/>
      <c r="G679" s="866"/>
      <c r="H679" s="867"/>
      <c r="I679" s="868"/>
      <c r="J679" s="868"/>
      <c r="K679" s="53"/>
      <c r="L679" s="53"/>
    </row>
    <row r="680" spans="5:12" ht="12.75">
      <c r="E680" s="865"/>
      <c r="F680" s="865"/>
      <c r="G680" s="866"/>
      <c r="H680" s="867"/>
      <c r="I680" s="868"/>
      <c r="J680" s="868"/>
      <c r="K680" s="53"/>
      <c r="L680" s="53"/>
    </row>
    <row r="681" spans="5:12" ht="12.75">
      <c r="E681" s="865"/>
      <c r="F681" s="865"/>
      <c r="G681" s="866"/>
      <c r="H681" s="867"/>
      <c r="I681" s="868"/>
      <c r="J681" s="868"/>
      <c r="K681" s="53"/>
      <c r="L681" s="53"/>
    </row>
    <row r="682" spans="5:12" ht="12.75">
      <c r="E682" s="865"/>
      <c r="F682" s="865"/>
      <c r="G682" s="866"/>
      <c r="H682" s="867"/>
      <c r="I682" s="868"/>
      <c r="J682" s="868"/>
      <c r="K682" s="53"/>
      <c r="L682" s="53"/>
    </row>
    <row r="683" spans="5:12" ht="12.75">
      <c r="E683" s="865"/>
      <c r="F683" s="865"/>
      <c r="G683" s="866"/>
      <c r="H683" s="867"/>
      <c r="I683" s="868"/>
      <c r="J683" s="868"/>
      <c r="K683" s="53"/>
      <c r="L683" s="53"/>
    </row>
    <row r="684" spans="5:12" ht="12.75">
      <c r="E684" s="865"/>
      <c r="F684" s="865"/>
      <c r="G684" s="866"/>
      <c r="H684" s="867"/>
      <c r="I684" s="868"/>
      <c r="J684" s="868"/>
      <c r="K684" s="53"/>
      <c r="L684" s="53"/>
    </row>
    <row r="685" spans="5:12" ht="12.75">
      <c r="E685" s="865"/>
      <c r="F685" s="865"/>
      <c r="G685" s="866"/>
      <c r="H685" s="867"/>
      <c r="I685" s="868"/>
      <c r="J685" s="868"/>
      <c r="K685" s="53"/>
      <c r="L685" s="53"/>
    </row>
    <row r="686" spans="5:12" ht="12.75">
      <c r="E686" s="865"/>
      <c r="F686" s="865"/>
      <c r="G686" s="866"/>
      <c r="H686" s="867"/>
      <c r="I686" s="868"/>
      <c r="J686" s="868"/>
      <c r="K686" s="53"/>
      <c r="L686" s="53"/>
    </row>
    <row r="687" spans="5:12" ht="12.75">
      <c r="E687" s="865"/>
      <c r="F687" s="865"/>
      <c r="G687" s="866"/>
      <c r="H687" s="867"/>
      <c r="I687" s="868"/>
      <c r="J687" s="868"/>
      <c r="K687" s="53"/>
      <c r="L687" s="53"/>
    </row>
    <row r="688" spans="5:12" ht="12.75">
      <c r="E688" s="865"/>
      <c r="F688" s="865"/>
      <c r="G688" s="866"/>
      <c r="H688" s="867"/>
      <c r="I688" s="868"/>
      <c r="J688" s="868"/>
      <c r="K688" s="53"/>
      <c r="L688" s="53"/>
    </row>
    <row r="689" spans="5:12" ht="12.75">
      <c r="E689" s="865"/>
      <c r="F689" s="865"/>
      <c r="G689" s="866"/>
      <c r="H689" s="867"/>
      <c r="I689" s="868"/>
      <c r="J689" s="868"/>
      <c r="K689" s="53"/>
      <c r="L689" s="53"/>
    </row>
    <row r="690" spans="5:12" ht="12.75">
      <c r="E690" s="865"/>
      <c r="F690" s="865"/>
      <c r="G690" s="866"/>
      <c r="H690" s="867"/>
      <c r="I690" s="868"/>
      <c r="J690" s="868"/>
      <c r="K690" s="53"/>
      <c r="L690" s="53"/>
    </row>
    <row r="691" spans="5:12" ht="12.75">
      <c r="E691" s="865"/>
      <c r="F691" s="865"/>
      <c r="G691" s="866"/>
      <c r="H691" s="867"/>
      <c r="I691" s="868"/>
      <c r="J691" s="868"/>
      <c r="K691" s="53"/>
      <c r="L691" s="53"/>
    </row>
    <row r="692" spans="5:12" ht="12.75">
      <c r="E692" s="865"/>
      <c r="F692" s="865"/>
      <c r="G692" s="866"/>
      <c r="H692" s="867"/>
      <c r="I692" s="868"/>
      <c r="J692" s="868"/>
      <c r="K692" s="53"/>
      <c r="L692" s="53"/>
    </row>
    <row r="693" spans="5:12" ht="12.75">
      <c r="E693" s="865"/>
      <c r="F693" s="865"/>
      <c r="G693" s="866"/>
      <c r="H693" s="867"/>
      <c r="I693" s="868"/>
      <c r="J693" s="868"/>
      <c r="K693" s="53"/>
      <c r="L693" s="53"/>
    </row>
    <row r="694" spans="5:12" ht="12.75">
      <c r="E694" s="865"/>
      <c r="F694" s="865"/>
      <c r="G694" s="866"/>
      <c r="H694" s="867"/>
      <c r="I694" s="868"/>
      <c r="J694" s="868"/>
      <c r="K694" s="53"/>
      <c r="L694" s="53"/>
    </row>
    <row r="695" spans="5:12" ht="12.75">
      <c r="E695" s="865"/>
      <c r="F695" s="865"/>
      <c r="G695" s="866"/>
      <c r="H695" s="867"/>
      <c r="I695" s="868"/>
      <c r="J695" s="868"/>
      <c r="K695" s="53"/>
      <c r="L695" s="53"/>
    </row>
    <row r="696" spans="5:12" ht="12.75">
      <c r="E696" s="865"/>
      <c r="F696" s="865"/>
      <c r="G696" s="866"/>
      <c r="H696" s="867"/>
      <c r="I696" s="868"/>
      <c r="J696" s="868"/>
      <c r="K696" s="53"/>
      <c r="L696" s="53"/>
    </row>
    <row r="697" spans="5:12" ht="12.75">
      <c r="E697" s="865"/>
      <c r="F697" s="865"/>
      <c r="G697" s="866"/>
      <c r="H697" s="867"/>
      <c r="I697" s="868"/>
      <c r="J697" s="868"/>
      <c r="K697" s="53"/>
      <c r="L697" s="53"/>
    </row>
    <row r="698" spans="5:12" ht="12.75">
      <c r="E698" s="865"/>
      <c r="F698" s="865"/>
      <c r="G698" s="866"/>
      <c r="H698" s="867"/>
      <c r="I698" s="868"/>
      <c r="J698" s="868"/>
      <c r="K698" s="53"/>
      <c r="L698" s="53"/>
    </row>
    <row r="699" spans="5:12" ht="12.75">
      <c r="E699" s="865"/>
      <c r="F699" s="865"/>
      <c r="G699" s="866"/>
      <c r="H699" s="867"/>
      <c r="I699" s="868"/>
      <c r="J699" s="868"/>
      <c r="K699" s="53"/>
      <c r="L699" s="53"/>
    </row>
    <row r="700" spans="5:12" ht="12.75">
      <c r="E700" s="865"/>
      <c r="F700" s="865"/>
      <c r="G700" s="866"/>
      <c r="H700" s="867"/>
      <c r="I700" s="868"/>
      <c r="J700" s="868"/>
      <c r="K700" s="53"/>
      <c r="L700" s="53"/>
    </row>
    <row r="701" spans="5:12" ht="12.75">
      <c r="E701" s="865"/>
      <c r="F701" s="865"/>
      <c r="G701" s="866"/>
      <c r="H701" s="867"/>
      <c r="I701" s="868"/>
      <c r="J701" s="868"/>
      <c r="K701" s="53"/>
      <c r="L701" s="53"/>
    </row>
    <row r="702" spans="5:12" ht="12.75">
      <c r="E702" s="865"/>
      <c r="F702" s="865"/>
      <c r="G702" s="866"/>
      <c r="H702" s="867"/>
      <c r="I702" s="868"/>
      <c r="J702" s="868"/>
      <c r="K702" s="53"/>
      <c r="L702" s="53"/>
    </row>
    <row r="703" spans="5:12" ht="12.75">
      <c r="E703" s="865"/>
      <c r="F703" s="865"/>
      <c r="G703" s="866"/>
      <c r="H703" s="867"/>
      <c r="I703" s="868"/>
      <c r="J703" s="868"/>
      <c r="K703" s="53"/>
      <c r="L703" s="53"/>
    </row>
    <row r="704" spans="5:12" ht="12.75">
      <c r="E704" s="865"/>
      <c r="F704" s="865"/>
      <c r="G704" s="866"/>
      <c r="H704" s="867"/>
      <c r="I704" s="868"/>
      <c r="J704" s="868"/>
      <c r="K704" s="53"/>
      <c r="L704" s="53"/>
    </row>
    <row r="705" spans="5:12" ht="12.75">
      <c r="E705" s="865"/>
      <c r="F705" s="865"/>
      <c r="G705" s="866"/>
      <c r="H705" s="867"/>
      <c r="I705" s="868"/>
      <c r="J705" s="868"/>
      <c r="K705" s="53"/>
      <c r="L705" s="53"/>
    </row>
    <row r="706" spans="5:12" ht="12.75">
      <c r="E706" s="865"/>
      <c r="F706" s="865"/>
      <c r="G706" s="866"/>
      <c r="H706" s="867"/>
      <c r="I706" s="868"/>
      <c r="J706" s="868"/>
      <c r="K706" s="53"/>
      <c r="L706" s="53"/>
    </row>
    <row r="707" spans="5:12" ht="12.75">
      <c r="E707" s="865"/>
      <c r="F707" s="865"/>
      <c r="G707" s="866"/>
      <c r="H707" s="867"/>
      <c r="I707" s="868"/>
      <c r="J707" s="868"/>
      <c r="K707" s="53"/>
      <c r="L707" s="53"/>
    </row>
    <row r="708" spans="5:12" ht="12.75">
      <c r="E708" s="865"/>
      <c r="F708" s="865"/>
      <c r="G708" s="866"/>
      <c r="H708" s="867"/>
      <c r="I708" s="868"/>
      <c r="J708" s="868"/>
      <c r="K708" s="53"/>
      <c r="L708" s="53"/>
    </row>
    <row r="709" spans="5:12" ht="12.75">
      <c r="E709" s="865"/>
      <c r="F709" s="865"/>
      <c r="G709" s="866"/>
      <c r="H709" s="867"/>
      <c r="I709" s="868"/>
      <c r="J709" s="868"/>
      <c r="K709" s="53"/>
      <c r="L709" s="53"/>
    </row>
    <row r="710" spans="5:12" ht="12.75">
      <c r="E710" s="865"/>
      <c r="F710" s="865"/>
      <c r="G710" s="866"/>
      <c r="H710" s="867"/>
      <c r="I710" s="868"/>
      <c r="J710" s="868"/>
      <c r="K710" s="53"/>
      <c r="L710" s="53"/>
    </row>
    <row r="711" spans="5:12" ht="12.75">
      <c r="E711" s="865"/>
      <c r="F711" s="865"/>
      <c r="G711" s="866"/>
      <c r="H711" s="867"/>
      <c r="I711" s="868"/>
      <c r="J711" s="868"/>
      <c r="K711" s="53"/>
      <c r="L711" s="53"/>
    </row>
    <row r="712" spans="5:12" ht="12.75">
      <c r="E712" s="865"/>
      <c r="F712" s="865"/>
      <c r="G712" s="866"/>
      <c r="H712" s="867"/>
      <c r="I712" s="868"/>
      <c r="J712" s="868"/>
      <c r="K712" s="53"/>
      <c r="L712" s="53"/>
    </row>
    <row r="713" spans="5:12" ht="12.75">
      <c r="E713" s="865"/>
      <c r="F713" s="865"/>
      <c r="G713" s="866"/>
      <c r="H713" s="867"/>
      <c r="I713" s="868"/>
      <c r="J713" s="868"/>
      <c r="K713" s="53"/>
      <c r="L713" s="53"/>
    </row>
    <row r="714" spans="5:12" ht="12.75">
      <c r="E714" s="865"/>
      <c r="F714" s="865"/>
      <c r="G714" s="866"/>
      <c r="H714" s="867"/>
      <c r="I714" s="868"/>
      <c r="J714" s="868"/>
      <c r="K714" s="53"/>
      <c r="L714" s="53"/>
    </row>
    <row r="715" spans="5:12" ht="12.75">
      <c r="E715" s="865"/>
      <c r="F715" s="865"/>
      <c r="G715" s="866"/>
      <c r="H715" s="867"/>
      <c r="I715" s="868"/>
      <c r="J715" s="868"/>
      <c r="K715" s="53"/>
      <c r="L715" s="53"/>
    </row>
    <row r="716" spans="5:12" ht="12.75">
      <c r="E716" s="865"/>
      <c r="F716" s="865"/>
      <c r="G716" s="866"/>
      <c r="H716" s="867"/>
      <c r="I716" s="868"/>
      <c r="J716" s="868"/>
      <c r="K716" s="53"/>
      <c r="L716" s="53"/>
    </row>
    <row r="717" spans="5:12" ht="12.75">
      <c r="E717" s="865"/>
      <c r="F717" s="865"/>
      <c r="G717" s="866"/>
      <c r="H717" s="867"/>
      <c r="I717" s="868"/>
      <c r="J717" s="868"/>
      <c r="K717" s="53"/>
      <c r="L717" s="53"/>
    </row>
    <row r="718" spans="5:12" ht="12.75">
      <c r="E718" s="865"/>
      <c r="F718" s="865"/>
      <c r="G718" s="866"/>
      <c r="H718" s="867"/>
      <c r="I718" s="868"/>
      <c r="J718" s="868"/>
      <c r="K718" s="53"/>
      <c r="L718" s="53"/>
    </row>
    <row r="719" spans="5:12" ht="12.75">
      <c r="E719" s="865"/>
      <c r="F719" s="865"/>
      <c r="G719" s="866"/>
      <c r="H719" s="867"/>
      <c r="I719" s="868"/>
      <c r="J719" s="868"/>
      <c r="K719" s="53"/>
      <c r="L719" s="53"/>
    </row>
    <row r="720" spans="5:12" ht="12.75">
      <c r="E720" s="865"/>
      <c r="F720" s="865"/>
      <c r="G720" s="866"/>
      <c r="H720" s="867"/>
      <c r="I720" s="868"/>
      <c r="J720" s="868"/>
      <c r="K720" s="53"/>
      <c r="L720" s="53"/>
    </row>
    <row r="721" spans="5:12" ht="12.75">
      <c r="E721" s="865"/>
      <c r="F721" s="865"/>
      <c r="G721" s="866"/>
      <c r="H721" s="867"/>
      <c r="I721" s="868"/>
      <c r="J721" s="868"/>
      <c r="K721" s="53"/>
      <c r="L721" s="53"/>
    </row>
    <row r="722" spans="5:12" ht="12.75">
      <c r="E722" s="865"/>
      <c r="F722" s="865"/>
      <c r="G722" s="866"/>
      <c r="H722" s="867"/>
      <c r="I722" s="868"/>
      <c r="J722" s="868"/>
      <c r="K722" s="53"/>
      <c r="L722" s="53"/>
    </row>
    <row r="723" spans="5:12" ht="12.75">
      <c r="E723" s="865"/>
      <c r="F723" s="865"/>
      <c r="G723" s="866"/>
      <c r="H723" s="867"/>
      <c r="I723" s="868"/>
      <c r="J723" s="868"/>
      <c r="K723" s="53"/>
      <c r="L723" s="53"/>
    </row>
    <row r="724" spans="5:12" ht="12.75">
      <c r="E724" s="865"/>
      <c r="F724" s="865"/>
      <c r="G724" s="866"/>
      <c r="H724" s="867"/>
      <c r="I724" s="868"/>
      <c r="J724" s="868"/>
      <c r="K724" s="53"/>
      <c r="L724" s="53"/>
    </row>
    <row r="725" spans="5:12" ht="12.75">
      <c r="E725" s="865"/>
      <c r="F725" s="865"/>
      <c r="G725" s="866"/>
      <c r="H725" s="867"/>
      <c r="I725" s="868"/>
      <c r="J725" s="868"/>
      <c r="K725" s="53"/>
      <c r="L725" s="53"/>
    </row>
    <row r="726" spans="5:12" ht="12.75">
      <c r="E726" s="865"/>
      <c r="F726" s="865"/>
      <c r="G726" s="866"/>
      <c r="H726" s="867"/>
      <c r="I726" s="868"/>
      <c r="J726" s="868"/>
      <c r="K726" s="53"/>
      <c r="L726" s="53"/>
    </row>
    <row r="727" spans="5:12" ht="12.75">
      <c r="E727" s="865"/>
      <c r="F727" s="865"/>
      <c r="G727" s="866"/>
      <c r="H727" s="867"/>
      <c r="I727" s="868"/>
      <c r="J727" s="868"/>
      <c r="K727" s="53"/>
      <c r="L727" s="53"/>
    </row>
    <row r="728" spans="5:12" ht="12.75">
      <c r="E728" s="865"/>
      <c r="F728" s="865"/>
      <c r="G728" s="866"/>
      <c r="H728" s="867"/>
      <c r="I728" s="868"/>
      <c r="J728" s="868"/>
      <c r="K728" s="53"/>
      <c r="L728" s="53"/>
    </row>
    <row r="729" spans="5:12" ht="12.75">
      <c r="E729" s="865"/>
      <c r="F729" s="865"/>
      <c r="G729" s="866"/>
      <c r="H729" s="867"/>
      <c r="I729" s="868"/>
      <c r="J729" s="868"/>
      <c r="K729" s="53"/>
      <c r="L729" s="53"/>
    </row>
    <row r="730" spans="5:12" ht="12.75">
      <c r="E730" s="865"/>
      <c r="F730" s="865"/>
      <c r="G730" s="866"/>
      <c r="H730" s="867"/>
      <c r="I730" s="868"/>
      <c r="J730" s="868"/>
      <c r="K730" s="53"/>
      <c r="L730" s="53"/>
    </row>
    <row r="731" spans="5:12" ht="12.75">
      <c r="E731" s="865"/>
      <c r="F731" s="865"/>
      <c r="G731" s="866"/>
      <c r="H731" s="867"/>
      <c r="I731" s="868"/>
      <c r="J731" s="868"/>
      <c r="K731" s="53"/>
      <c r="L731" s="53"/>
    </row>
    <row r="732" spans="5:12" ht="12.75">
      <c r="E732" s="865"/>
      <c r="F732" s="865"/>
      <c r="G732" s="866"/>
      <c r="H732" s="867"/>
      <c r="I732" s="868"/>
      <c r="J732" s="868"/>
      <c r="K732" s="53"/>
      <c r="L732" s="53"/>
    </row>
    <row r="733" spans="5:12" ht="12.75">
      <c r="E733" s="865"/>
      <c r="F733" s="865"/>
      <c r="G733" s="866"/>
      <c r="H733" s="867"/>
      <c r="I733" s="868"/>
      <c r="J733" s="868"/>
      <c r="K733" s="53"/>
      <c r="L733" s="53"/>
    </row>
    <row r="734" spans="5:12" ht="12.75">
      <c r="E734" s="865"/>
      <c r="F734" s="865"/>
      <c r="G734" s="866"/>
      <c r="H734" s="867"/>
      <c r="I734" s="868"/>
      <c r="J734" s="868"/>
      <c r="K734" s="53"/>
      <c r="L734" s="53"/>
    </row>
    <row r="735" spans="5:12" ht="12.75">
      <c r="E735" s="865"/>
      <c r="F735" s="865"/>
      <c r="G735" s="866"/>
      <c r="H735" s="867"/>
      <c r="I735" s="868"/>
      <c r="J735" s="868"/>
      <c r="K735" s="53"/>
      <c r="L735" s="53"/>
    </row>
    <row r="736" spans="5:12" ht="12.75">
      <c r="E736" s="865"/>
      <c r="F736" s="865"/>
      <c r="G736" s="866"/>
      <c r="H736" s="867"/>
      <c r="I736" s="868"/>
      <c r="J736" s="868"/>
      <c r="K736" s="53"/>
      <c r="L736" s="53"/>
    </row>
    <row r="737" spans="5:12" ht="12.75">
      <c r="E737" s="865"/>
      <c r="F737" s="865"/>
      <c r="G737" s="866"/>
      <c r="H737" s="867"/>
      <c r="I737" s="868"/>
      <c r="J737" s="868"/>
      <c r="K737" s="53"/>
      <c r="L737" s="53"/>
    </row>
    <row r="738" spans="5:12" ht="12.75">
      <c r="E738" s="865"/>
      <c r="F738" s="865"/>
      <c r="G738" s="866"/>
      <c r="H738" s="867"/>
      <c r="I738" s="868"/>
      <c r="J738" s="868"/>
      <c r="K738" s="53"/>
      <c r="L738" s="53"/>
    </row>
    <row r="739" spans="5:12" ht="12.75">
      <c r="E739" s="865"/>
      <c r="F739" s="865"/>
      <c r="G739" s="866"/>
      <c r="H739" s="867"/>
      <c r="I739" s="868"/>
      <c r="J739" s="868"/>
      <c r="K739" s="53"/>
      <c r="L739" s="53"/>
    </row>
    <row r="740" spans="5:12" ht="12.75">
      <c r="E740" s="865"/>
      <c r="F740" s="865"/>
      <c r="G740" s="866"/>
      <c r="H740" s="867"/>
      <c r="I740" s="868"/>
      <c r="J740" s="868"/>
      <c r="K740" s="53"/>
      <c r="L740" s="53"/>
    </row>
    <row r="741" spans="5:12" ht="12.75">
      <c r="E741" s="865"/>
      <c r="F741" s="865"/>
      <c r="G741" s="866"/>
      <c r="H741" s="867"/>
      <c r="I741" s="868"/>
      <c r="J741" s="868"/>
      <c r="K741" s="53"/>
      <c r="L741" s="53"/>
    </row>
    <row r="742" spans="5:12" ht="12.75">
      <c r="E742" s="865"/>
      <c r="F742" s="865"/>
      <c r="G742" s="866"/>
      <c r="H742" s="867"/>
      <c r="I742" s="868"/>
      <c r="J742" s="868"/>
      <c r="K742" s="53"/>
      <c r="L742" s="53"/>
    </row>
    <row r="743" spans="5:12" ht="12.75">
      <c r="E743" s="865"/>
      <c r="F743" s="865"/>
      <c r="G743" s="866"/>
      <c r="H743" s="867"/>
      <c r="I743" s="868"/>
      <c r="J743" s="868"/>
      <c r="K743" s="53"/>
      <c r="L743" s="53"/>
    </row>
    <row r="744" spans="5:12" ht="12.75">
      <c r="E744" s="865"/>
      <c r="F744" s="865"/>
      <c r="G744" s="866"/>
      <c r="H744" s="867"/>
      <c r="I744" s="868"/>
      <c r="J744" s="868"/>
      <c r="K744" s="53"/>
      <c r="L744" s="53"/>
    </row>
    <row r="745" spans="5:12" ht="12.75">
      <c r="E745" s="865"/>
      <c r="F745" s="865"/>
      <c r="G745" s="866"/>
      <c r="H745" s="867"/>
      <c r="I745" s="868"/>
      <c r="J745" s="868"/>
      <c r="K745" s="53"/>
      <c r="L745" s="53"/>
    </row>
    <row r="746" spans="5:12" ht="12.75">
      <c r="E746" s="865"/>
      <c r="F746" s="865"/>
      <c r="G746" s="866"/>
      <c r="H746" s="867"/>
      <c r="I746" s="868"/>
      <c r="J746" s="868"/>
      <c r="K746" s="53"/>
      <c r="L746" s="53"/>
    </row>
    <row r="747" spans="5:12" ht="12.75">
      <c r="E747" s="865"/>
      <c r="F747" s="865"/>
      <c r="G747" s="866"/>
      <c r="H747" s="867"/>
      <c r="I747" s="868"/>
      <c r="J747" s="868"/>
      <c r="K747" s="53"/>
      <c r="L747" s="53"/>
    </row>
    <row r="748" spans="5:12" ht="12.75">
      <c r="E748" s="865"/>
      <c r="F748" s="865"/>
      <c r="G748" s="866"/>
      <c r="H748" s="867"/>
      <c r="I748" s="868"/>
      <c r="J748" s="868"/>
      <c r="K748" s="53"/>
      <c r="L748" s="53"/>
    </row>
    <row r="749" spans="5:12" ht="12.75">
      <c r="E749" s="865"/>
      <c r="F749" s="865"/>
      <c r="G749" s="866"/>
      <c r="H749" s="867"/>
      <c r="I749" s="868"/>
      <c r="J749" s="868"/>
      <c r="K749" s="53"/>
      <c r="L749" s="53"/>
    </row>
    <row r="750" spans="5:12" ht="12.75">
      <c r="E750" s="865"/>
      <c r="F750" s="865"/>
      <c r="G750" s="866"/>
      <c r="H750" s="867"/>
      <c r="I750" s="868"/>
      <c r="J750" s="868"/>
      <c r="K750" s="53"/>
      <c r="L750" s="53"/>
    </row>
    <row r="751" spans="5:12" ht="12.75">
      <c r="E751" s="865"/>
      <c r="F751" s="865"/>
      <c r="G751" s="866"/>
      <c r="H751" s="867"/>
      <c r="I751" s="868"/>
      <c r="J751" s="868"/>
      <c r="K751" s="53"/>
      <c r="L751" s="53"/>
    </row>
    <row r="752" spans="5:12" ht="12.75">
      <c r="E752" s="865"/>
      <c r="F752" s="865"/>
      <c r="G752" s="866"/>
      <c r="H752" s="867"/>
      <c r="I752" s="868"/>
      <c r="J752" s="868"/>
      <c r="K752" s="53"/>
      <c r="L752" s="53"/>
    </row>
    <row r="753" spans="5:12" ht="12.75">
      <c r="E753" s="865"/>
      <c r="F753" s="865"/>
      <c r="G753" s="866"/>
      <c r="H753" s="867"/>
      <c r="I753" s="868"/>
      <c r="J753" s="868"/>
      <c r="K753" s="53"/>
      <c r="L753" s="53"/>
    </row>
    <row r="754" spans="5:12" ht="12.75">
      <c r="E754" s="865"/>
      <c r="F754" s="865"/>
      <c r="G754" s="866"/>
      <c r="H754" s="867"/>
      <c r="I754" s="868"/>
      <c r="J754" s="868"/>
      <c r="K754" s="53"/>
      <c r="L754" s="53"/>
    </row>
    <row r="755" spans="5:12" ht="12.75">
      <c r="E755" s="865"/>
      <c r="F755" s="865"/>
      <c r="G755" s="866"/>
      <c r="H755" s="867"/>
      <c r="I755" s="868"/>
      <c r="J755" s="868"/>
      <c r="K755" s="53"/>
      <c r="L755" s="53"/>
    </row>
    <row r="756" spans="5:12" ht="12.75">
      <c r="E756" s="865"/>
      <c r="F756" s="865"/>
      <c r="G756" s="866"/>
      <c r="H756" s="867"/>
      <c r="I756" s="868"/>
      <c r="J756" s="868"/>
      <c r="K756" s="53"/>
      <c r="L756" s="53"/>
    </row>
    <row r="757" spans="5:12" ht="12.75">
      <c r="E757" s="865"/>
      <c r="F757" s="865"/>
      <c r="G757" s="866"/>
      <c r="H757" s="867"/>
      <c r="I757" s="868"/>
      <c r="J757" s="868"/>
      <c r="K757" s="53"/>
      <c r="L757" s="53"/>
    </row>
    <row r="758" spans="5:12" ht="12.75">
      <c r="E758" s="865"/>
      <c r="F758" s="865"/>
      <c r="G758" s="866"/>
      <c r="H758" s="867"/>
      <c r="I758" s="868"/>
      <c r="J758" s="868"/>
      <c r="K758" s="53"/>
      <c r="L758" s="53"/>
    </row>
    <row r="759" spans="5:12" ht="12.75">
      <c r="E759" s="865"/>
      <c r="F759" s="865"/>
      <c r="G759" s="866"/>
      <c r="H759" s="867"/>
      <c r="I759" s="868"/>
      <c r="J759" s="868"/>
      <c r="K759" s="53"/>
      <c r="L759" s="53"/>
    </row>
    <row r="760" spans="5:12" ht="12.75">
      <c r="E760" s="865"/>
      <c r="F760" s="865"/>
      <c r="G760" s="866"/>
      <c r="H760" s="867"/>
      <c r="I760" s="868"/>
      <c r="J760" s="868"/>
      <c r="K760" s="53"/>
      <c r="L760" s="53"/>
    </row>
    <row r="761" spans="5:12" ht="12.75">
      <c r="E761" s="865"/>
      <c r="F761" s="865"/>
      <c r="G761" s="866"/>
      <c r="H761" s="867"/>
      <c r="I761" s="868"/>
      <c r="J761" s="868"/>
      <c r="K761" s="53"/>
      <c r="L761" s="53"/>
    </row>
    <row r="762" spans="5:12" ht="12.75">
      <c r="E762" s="865"/>
      <c r="F762" s="865"/>
      <c r="G762" s="866"/>
      <c r="H762" s="867"/>
      <c r="I762" s="868"/>
      <c r="J762" s="868"/>
      <c r="K762" s="53"/>
      <c r="L762" s="53"/>
    </row>
    <row r="763" spans="5:12" ht="12.75">
      <c r="E763" s="865"/>
      <c r="F763" s="865"/>
      <c r="G763" s="866"/>
      <c r="H763" s="867"/>
      <c r="I763" s="868"/>
      <c r="J763" s="868"/>
      <c r="K763" s="53"/>
      <c r="L763" s="53"/>
    </row>
    <row r="764" spans="5:12" ht="12.75">
      <c r="E764" s="865"/>
      <c r="F764" s="865"/>
      <c r="G764" s="866"/>
      <c r="H764" s="867"/>
      <c r="I764" s="868"/>
      <c r="J764" s="868"/>
      <c r="K764" s="53"/>
      <c r="L764" s="53"/>
    </row>
    <row r="765" spans="5:12" ht="12.75">
      <c r="E765" s="865"/>
      <c r="F765" s="865"/>
      <c r="G765" s="866"/>
      <c r="H765" s="867"/>
      <c r="I765" s="868"/>
      <c r="J765" s="868"/>
      <c r="K765" s="53"/>
      <c r="L765" s="53"/>
    </row>
    <row r="766" spans="5:12" ht="12.75">
      <c r="E766" s="865"/>
      <c r="F766" s="865"/>
      <c r="G766" s="866"/>
      <c r="H766" s="867"/>
      <c r="I766" s="868"/>
      <c r="J766" s="868"/>
      <c r="K766" s="53"/>
      <c r="L766" s="53"/>
    </row>
    <row r="767" spans="5:12" ht="12.75">
      <c r="E767" s="865"/>
      <c r="F767" s="865"/>
      <c r="G767" s="866"/>
      <c r="H767" s="867"/>
      <c r="I767" s="868"/>
      <c r="J767" s="868"/>
      <c r="K767" s="53"/>
      <c r="L767" s="53"/>
    </row>
    <row r="768" spans="5:12" ht="12.75">
      <c r="E768" s="865"/>
      <c r="F768" s="865"/>
      <c r="G768" s="866"/>
      <c r="H768" s="867"/>
      <c r="I768" s="868"/>
      <c r="J768" s="868"/>
      <c r="K768" s="53"/>
      <c r="L768" s="53"/>
    </row>
    <row r="769" spans="5:12" ht="12.75">
      <c r="E769" s="865"/>
      <c r="F769" s="865"/>
      <c r="G769" s="866"/>
      <c r="H769" s="867"/>
      <c r="I769" s="868"/>
      <c r="J769" s="868"/>
      <c r="K769" s="53"/>
      <c r="L769" s="53"/>
    </row>
    <row r="770" spans="5:12" ht="12.75">
      <c r="E770" s="865"/>
      <c r="F770" s="865"/>
      <c r="G770" s="866"/>
      <c r="H770" s="867"/>
      <c r="I770" s="868"/>
      <c r="J770" s="868"/>
      <c r="K770" s="53"/>
      <c r="L770" s="53"/>
    </row>
    <row r="771" spans="5:12" ht="12.75">
      <c r="E771" s="865"/>
      <c r="F771" s="865"/>
      <c r="G771" s="866"/>
      <c r="H771" s="867"/>
      <c r="I771" s="868"/>
      <c r="J771" s="868"/>
      <c r="K771" s="53"/>
      <c r="L771" s="53"/>
    </row>
    <row r="772" spans="5:12" ht="12.75">
      <c r="E772" s="865"/>
      <c r="F772" s="865"/>
      <c r="G772" s="866"/>
      <c r="H772" s="867"/>
      <c r="I772" s="868"/>
      <c r="J772" s="868"/>
      <c r="K772" s="53"/>
      <c r="L772" s="53"/>
    </row>
    <row r="773" spans="5:12" ht="12.75">
      <c r="E773" s="865"/>
      <c r="F773" s="865"/>
      <c r="G773" s="866"/>
      <c r="H773" s="867"/>
      <c r="I773" s="868"/>
      <c r="J773" s="868"/>
      <c r="K773" s="53"/>
      <c r="L773" s="53"/>
    </row>
    <row r="774" spans="5:12" ht="12.75">
      <c r="E774" s="865"/>
      <c r="F774" s="865"/>
      <c r="G774" s="866"/>
      <c r="H774" s="867"/>
      <c r="I774" s="868"/>
      <c r="J774" s="868"/>
      <c r="K774" s="53"/>
      <c r="L774" s="53"/>
    </row>
    <row r="775" spans="5:12" ht="12.75">
      <c r="E775" s="865"/>
      <c r="F775" s="865"/>
      <c r="G775" s="866"/>
      <c r="H775" s="867"/>
      <c r="I775" s="868"/>
      <c r="J775" s="868"/>
      <c r="K775" s="53"/>
      <c r="L775" s="53"/>
    </row>
    <row r="776" spans="5:12" ht="12.75">
      <c r="E776" s="865"/>
      <c r="F776" s="865"/>
      <c r="G776" s="866"/>
      <c r="H776" s="867"/>
      <c r="I776" s="868"/>
      <c r="J776" s="868"/>
      <c r="K776" s="53"/>
      <c r="L776" s="53"/>
    </row>
    <row r="777" spans="5:12" ht="12.75">
      <c r="E777" s="865"/>
      <c r="F777" s="865"/>
      <c r="G777" s="866"/>
      <c r="H777" s="867"/>
      <c r="I777" s="868"/>
      <c r="J777" s="868"/>
      <c r="K777" s="53"/>
      <c r="L777" s="53"/>
    </row>
    <row r="778" spans="5:12" ht="12.75">
      <c r="E778" s="865"/>
      <c r="F778" s="865"/>
      <c r="G778" s="866"/>
      <c r="H778" s="867"/>
      <c r="I778" s="868"/>
      <c r="J778" s="868"/>
      <c r="K778" s="53"/>
      <c r="L778" s="53"/>
    </row>
    <row r="779" spans="5:12" ht="12.75">
      <c r="E779" s="865"/>
      <c r="F779" s="865"/>
      <c r="G779" s="866"/>
      <c r="H779" s="867"/>
      <c r="I779" s="868"/>
      <c r="J779" s="868"/>
      <c r="K779" s="53"/>
      <c r="L779" s="53"/>
    </row>
    <row r="780" spans="5:12" ht="12.75">
      <c r="E780" s="865"/>
      <c r="F780" s="865"/>
      <c r="G780" s="866"/>
      <c r="H780" s="867"/>
      <c r="I780" s="868"/>
      <c r="J780" s="868"/>
      <c r="K780" s="53"/>
      <c r="L780" s="53"/>
    </row>
    <row r="781" spans="5:12" ht="12.75">
      <c r="E781" s="865"/>
      <c r="F781" s="865"/>
      <c r="G781" s="866"/>
      <c r="H781" s="867"/>
      <c r="I781" s="868"/>
      <c r="J781" s="868"/>
      <c r="K781" s="53"/>
      <c r="L781" s="53"/>
    </row>
    <row r="782" spans="5:12" ht="12.75">
      <c r="E782" s="865"/>
      <c r="F782" s="865"/>
      <c r="G782" s="866"/>
      <c r="H782" s="867"/>
      <c r="I782" s="868"/>
      <c r="J782" s="868"/>
      <c r="K782" s="53"/>
      <c r="L782" s="53"/>
    </row>
    <row r="783" spans="5:12" ht="12.75">
      <c r="E783" s="865"/>
      <c r="F783" s="865"/>
      <c r="G783" s="866"/>
      <c r="H783" s="867"/>
      <c r="I783" s="868"/>
      <c r="J783" s="868"/>
      <c r="K783" s="53"/>
      <c r="L783" s="53"/>
    </row>
    <row r="784" spans="5:12" ht="12.75">
      <c r="E784" s="865"/>
      <c r="F784" s="865"/>
      <c r="G784" s="866"/>
      <c r="H784" s="867"/>
      <c r="I784" s="868"/>
      <c r="J784" s="868"/>
      <c r="K784" s="53"/>
      <c r="L784" s="53"/>
    </row>
    <row r="785" spans="5:12" ht="12.75">
      <c r="E785" s="865"/>
      <c r="F785" s="865"/>
      <c r="G785" s="866"/>
      <c r="H785" s="867"/>
      <c r="I785" s="868"/>
      <c r="J785" s="868"/>
      <c r="K785" s="53"/>
      <c r="L785" s="53"/>
    </row>
    <row r="786" spans="5:12" ht="12.75">
      <c r="E786" s="865"/>
      <c r="F786" s="865"/>
      <c r="G786" s="866"/>
      <c r="H786" s="867"/>
      <c r="I786" s="868"/>
      <c r="J786" s="868"/>
      <c r="K786" s="53"/>
      <c r="L786" s="53"/>
    </row>
    <row r="787" spans="5:12" ht="12.75">
      <c r="E787" s="865"/>
      <c r="F787" s="865"/>
      <c r="G787" s="866"/>
      <c r="H787" s="867"/>
      <c r="I787" s="868"/>
      <c r="J787" s="868"/>
      <c r="K787" s="53"/>
      <c r="L787" s="53"/>
    </row>
    <row r="788" spans="5:12" ht="12.75">
      <c r="E788" s="865"/>
      <c r="F788" s="865"/>
      <c r="G788" s="866"/>
      <c r="H788" s="867"/>
      <c r="I788" s="868"/>
      <c r="J788" s="868"/>
      <c r="K788" s="53"/>
      <c r="L788" s="53"/>
    </row>
    <row r="789" spans="5:12" ht="12.75">
      <c r="E789" s="865"/>
      <c r="F789" s="865"/>
      <c r="G789" s="866"/>
      <c r="H789" s="867"/>
      <c r="I789" s="868"/>
      <c r="J789" s="868"/>
      <c r="K789" s="53"/>
      <c r="L789" s="53"/>
    </row>
    <row r="790" spans="5:12" ht="12.75">
      <c r="E790" s="865"/>
      <c r="F790" s="865"/>
      <c r="G790" s="866"/>
      <c r="H790" s="867"/>
      <c r="I790" s="868"/>
      <c r="J790" s="868"/>
      <c r="K790" s="53"/>
      <c r="L790" s="53"/>
    </row>
    <row r="791" spans="5:12" ht="12.75">
      <c r="E791" s="865"/>
      <c r="F791" s="865"/>
      <c r="G791" s="866"/>
      <c r="H791" s="867"/>
      <c r="I791" s="868"/>
      <c r="J791" s="868"/>
      <c r="K791" s="53"/>
      <c r="L791" s="53"/>
    </row>
    <row r="792" spans="5:12" ht="12.75">
      <c r="E792" s="865"/>
      <c r="F792" s="865"/>
      <c r="G792" s="866"/>
      <c r="H792" s="867"/>
      <c r="I792" s="868"/>
      <c r="J792" s="868"/>
      <c r="K792" s="53"/>
      <c r="L792" s="53"/>
    </row>
    <row r="793" spans="5:12" ht="12.75">
      <c r="E793" s="865"/>
      <c r="F793" s="865"/>
      <c r="G793" s="866"/>
      <c r="H793" s="867"/>
      <c r="I793" s="868"/>
      <c r="J793" s="868"/>
      <c r="K793" s="53"/>
      <c r="L793" s="53"/>
    </row>
    <row r="794" spans="5:12" ht="12.75">
      <c r="E794" s="865"/>
      <c r="F794" s="865"/>
      <c r="G794" s="866"/>
      <c r="H794" s="867"/>
      <c r="I794" s="868"/>
      <c r="J794" s="868"/>
      <c r="K794" s="53"/>
      <c r="L794" s="53"/>
    </row>
    <row r="795" spans="5:12" ht="12.75">
      <c r="E795" s="865"/>
      <c r="F795" s="865"/>
      <c r="G795" s="866"/>
      <c r="H795" s="867"/>
      <c r="I795" s="868"/>
      <c r="J795" s="868"/>
      <c r="K795" s="53"/>
      <c r="L795" s="53"/>
    </row>
    <row r="796" spans="5:12" ht="12.75">
      <c r="E796" s="865"/>
      <c r="F796" s="865"/>
      <c r="G796" s="866"/>
      <c r="H796" s="867"/>
      <c r="I796" s="868"/>
      <c r="J796" s="868"/>
      <c r="K796" s="53"/>
      <c r="L796" s="53"/>
    </row>
    <row r="797" spans="5:12" ht="12.75">
      <c r="E797" s="865"/>
      <c r="F797" s="865"/>
      <c r="G797" s="866"/>
      <c r="H797" s="867"/>
      <c r="I797" s="868"/>
      <c r="J797" s="868"/>
      <c r="K797" s="53"/>
      <c r="L797" s="53"/>
    </row>
    <row r="798" spans="5:12" ht="12.75">
      <c r="E798" s="865"/>
      <c r="F798" s="865"/>
      <c r="G798" s="866"/>
      <c r="H798" s="867"/>
      <c r="I798" s="868"/>
      <c r="J798" s="868"/>
      <c r="K798" s="53"/>
      <c r="L798" s="53"/>
    </row>
    <row r="799" spans="5:12" ht="12.75">
      <c r="E799" s="865"/>
      <c r="F799" s="865"/>
      <c r="G799" s="866"/>
      <c r="H799" s="867"/>
      <c r="I799" s="868"/>
      <c r="J799" s="868"/>
      <c r="K799" s="53"/>
      <c r="L799" s="53"/>
    </row>
    <row r="800" spans="5:12" ht="12.75">
      <c r="E800" s="865"/>
      <c r="F800" s="865"/>
      <c r="G800" s="866"/>
      <c r="H800" s="867"/>
      <c r="I800" s="868"/>
      <c r="J800" s="868"/>
      <c r="K800" s="53"/>
      <c r="L800" s="53"/>
    </row>
    <row r="801" spans="5:12" ht="12.75">
      <c r="E801" s="865"/>
      <c r="F801" s="865"/>
      <c r="G801" s="866"/>
      <c r="H801" s="867"/>
      <c r="I801" s="868"/>
      <c r="J801" s="868"/>
      <c r="K801" s="53"/>
      <c r="L801" s="53"/>
    </row>
    <row r="802" spans="5:12" ht="12.75">
      <c r="E802" s="865"/>
      <c r="F802" s="865"/>
      <c r="G802" s="866"/>
      <c r="H802" s="867"/>
      <c r="I802" s="868"/>
      <c r="J802" s="868"/>
      <c r="K802" s="53"/>
      <c r="L802" s="53"/>
    </row>
    <row r="803" spans="5:12" ht="12.75">
      <c r="E803" s="865"/>
      <c r="F803" s="865"/>
      <c r="G803" s="866"/>
      <c r="H803" s="867"/>
      <c r="I803" s="868"/>
      <c r="J803" s="868"/>
      <c r="K803" s="53"/>
      <c r="L803" s="53"/>
    </row>
    <row r="804" spans="5:12" ht="12.75">
      <c r="E804" s="865"/>
      <c r="F804" s="865"/>
      <c r="G804" s="866"/>
      <c r="H804" s="867"/>
      <c r="I804" s="868"/>
      <c r="J804" s="868"/>
      <c r="K804" s="53"/>
      <c r="L804" s="53"/>
    </row>
    <row r="805" spans="5:12" ht="12.75">
      <c r="E805" s="865"/>
      <c r="F805" s="865"/>
      <c r="G805" s="866"/>
      <c r="H805" s="867"/>
      <c r="I805" s="868"/>
      <c r="J805" s="868"/>
      <c r="K805" s="53"/>
      <c r="L805" s="53"/>
    </row>
    <row r="806" spans="5:12" ht="12.75">
      <c r="E806" s="865"/>
      <c r="F806" s="865"/>
      <c r="G806" s="866"/>
      <c r="H806" s="867"/>
      <c r="I806" s="868"/>
      <c r="J806" s="868"/>
      <c r="K806" s="53"/>
      <c r="L806" s="53"/>
    </row>
    <row r="807" spans="5:12" ht="12.75">
      <c r="E807" s="865"/>
      <c r="F807" s="865"/>
      <c r="G807" s="866"/>
      <c r="H807" s="867"/>
      <c r="I807" s="868"/>
      <c r="J807" s="868"/>
      <c r="K807" s="53"/>
      <c r="L807" s="53"/>
    </row>
    <row r="808" spans="5:12" ht="12.75">
      <c r="E808" s="865"/>
      <c r="F808" s="865"/>
      <c r="G808" s="866"/>
      <c r="H808" s="867"/>
      <c r="I808" s="868"/>
      <c r="J808" s="868"/>
      <c r="K808" s="53"/>
      <c r="L808" s="53"/>
    </row>
    <row r="809" spans="5:12" ht="12.75">
      <c r="E809" s="865"/>
      <c r="F809" s="865"/>
      <c r="G809" s="866"/>
      <c r="H809" s="867"/>
      <c r="I809" s="868"/>
      <c r="J809" s="868"/>
      <c r="K809" s="53"/>
      <c r="L809" s="53"/>
    </row>
    <row r="810" spans="5:12" ht="12.75">
      <c r="E810" s="865"/>
      <c r="F810" s="865"/>
      <c r="G810" s="866"/>
      <c r="H810" s="867"/>
      <c r="I810" s="868"/>
      <c r="J810" s="868"/>
      <c r="K810" s="53"/>
      <c r="L810" s="53"/>
    </row>
    <row r="811" spans="5:12" ht="12.75">
      <c r="E811" s="865"/>
      <c r="F811" s="865"/>
      <c r="G811" s="866"/>
      <c r="H811" s="867"/>
      <c r="I811" s="868"/>
      <c r="J811" s="868"/>
      <c r="K811" s="53"/>
      <c r="L811" s="53"/>
    </row>
    <row r="812" spans="5:12" ht="12.75">
      <c r="E812" s="865"/>
      <c r="F812" s="865"/>
      <c r="G812" s="866"/>
      <c r="H812" s="867"/>
      <c r="I812" s="868"/>
      <c r="J812" s="868"/>
      <c r="K812" s="53"/>
      <c r="L812" s="53"/>
    </row>
    <row r="813" spans="5:12" ht="12.75">
      <c r="E813" s="865"/>
      <c r="F813" s="865"/>
      <c r="G813" s="866"/>
      <c r="H813" s="867"/>
      <c r="I813" s="868"/>
      <c r="J813" s="868"/>
      <c r="K813" s="53"/>
      <c r="L813" s="53"/>
    </row>
    <row r="814" spans="5:12" ht="12.75">
      <c r="E814" s="865"/>
      <c r="F814" s="865"/>
      <c r="G814" s="866"/>
      <c r="H814" s="867"/>
      <c r="I814" s="868"/>
      <c r="J814" s="868"/>
      <c r="K814" s="53"/>
      <c r="L814" s="53"/>
    </row>
    <row r="815" spans="5:12" ht="12.75">
      <c r="E815" s="865"/>
      <c r="F815" s="865"/>
      <c r="G815" s="866"/>
      <c r="H815" s="867"/>
      <c r="I815" s="868"/>
      <c r="J815" s="868"/>
      <c r="K815" s="53"/>
      <c r="L815" s="53"/>
    </row>
    <row r="816" spans="5:12" ht="12.75">
      <c r="E816" s="865"/>
      <c r="F816" s="865"/>
      <c r="G816" s="866"/>
      <c r="H816" s="867"/>
      <c r="I816" s="868"/>
      <c r="J816" s="868"/>
      <c r="K816" s="53"/>
      <c r="L816" s="53"/>
    </row>
    <row r="817" spans="5:12" ht="12.75">
      <c r="E817" s="865"/>
      <c r="F817" s="865"/>
      <c r="G817" s="866"/>
      <c r="H817" s="867"/>
      <c r="I817" s="868"/>
      <c r="J817" s="868"/>
      <c r="K817" s="53"/>
      <c r="L817" s="53"/>
    </row>
    <row r="818" spans="5:12" ht="12.75">
      <c r="E818" s="865"/>
      <c r="F818" s="865"/>
      <c r="G818" s="866"/>
      <c r="H818" s="867"/>
      <c r="I818" s="868"/>
      <c r="J818" s="868"/>
      <c r="K818" s="53"/>
      <c r="L818" s="53"/>
    </row>
    <row r="819" spans="5:12" ht="12.75">
      <c r="E819" s="865"/>
      <c r="F819" s="865"/>
      <c r="G819" s="866"/>
      <c r="H819" s="867"/>
      <c r="I819" s="868"/>
      <c r="J819" s="868"/>
      <c r="K819" s="53"/>
      <c r="L819" s="53"/>
    </row>
    <row r="820" spans="5:12" ht="12.75">
      <c r="E820" s="865"/>
      <c r="F820" s="865"/>
      <c r="G820" s="866"/>
      <c r="H820" s="867"/>
      <c r="I820" s="868"/>
      <c r="J820" s="868"/>
      <c r="K820" s="53"/>
      <c r="L820" s="53"/>
    </row>
    <row r="821" spans="5:12" ht="12.75">
      <c r="E821" s="865"/>
      <c r="F821" s="865"/>
      <c r="G821" s="866"/>
      <c r="H821" s="867"/>
      <c r="I821" s="868"/>
      <c r="J821" s="868"/>
      <c r="K821" s="53"/>
      <c r="L821" s="53"/>
    </row>
    <row r="822" spans="7:10" ht="12.75">
      <c r="G822" s="869" t="s">
        <v>555</v>
      </c>
      <c r="H822" s="870"/>
      <c r="I822" s="869"/>
      <c r="J822" s="869"/>
    </row>
    <row r="823" spans="2:10" ht="12.75">
      <c r="B823" s="871" t="s">
        <v>415</v>
      </c>
      <c r="C823" s="871"/>
      <c r="G823" s="872">
        <f>G46+G85</f>
        <v>0</v>
      </c>
      <c r="H823" s="873"/>
      <c r="I823" s="874"/>
      <c r="J823" s="875"/>
    </row>
    <row r="824" spans="8:9" ht="12.75">
      <c r="H824" s="876"/>
      <c r="I824" s="877"/>
    </row>
    <row r="825" spans="2:3" ht="12.75">
      <c r="B825" s="877" t="s">
        <v>583</v>
      </c>
      <c r="C825" s="877"/>
    </row>
    <row r="826" spans="7:8" ht="12.75">
      <c r="G826" s="878"/>
      <c r="H826" s="876"/>
    </row>
  </sheetData>
  <sheetProtection sheet="1"/>
  <mergeCells count="64">
    <mergeCell ref="B186:E186"/>
    <mergeCell ref="B188:E188"/>
    <mergeCell ref="B191:E191"/>
    <mergeCell ref="B192:E192"/>
    <mergeCell ref="B173:E173"/>
    <mergeCell ref="B174:E174"/>
    <mergeCell ref="B177:E177"/>
    <mergeCell ref="B180:E180"/>
    <mergeCell ref="B184:E184"/>
    <mergeCell ref="B185:E185"/>
    <mergeCell ref="B147:E147"/>
    <mergeCell ref="B149:E149"/>
    <mergeCell ref="B152:E152"/>
    <mergeCell ref="B153:E153"/>
    <mergeCell ref="B169:E169"/>
    <mergeCell ref="B170:E170"/>
    <mergeCell ref="B134:E134"/>
    <mergeCell ref="B135:E135"/>
    <mergeCell ref="B138:E138"/>
    <mergeCell ref="B141:E141"/>
    <mergeCell ref="B145:E145"/>
    <mergeCell ref="B146:E146"/>
    <mergeCell ref="B108:E108"/>
    <mergeCell ref="B110:E110"/>
    <mergeCell ref="B113:E113"/>
    <mergeCell ref="B114:E114"/>
    <mergeCell ref="B130:E130"/>
    <mergeCell ref="B131:E131"/>
    <mergeCell ref="B95:E95"/>
    <mergeCell ref="B96:E96"/>
    <mergeCell ref="B99:E99"/>
    <mergeCell ref="B102:E102"/>
    <mergeCell ref="B106:E106"/>
    <mergeCell ref="B107:E107"/>
    <mergeCell ref="B69:E69"/>
    <mergeCell ref="B71:E71"/>
    <mergeCell ref="B74:E74"/>
    <mergeCell ref="B75:E75"/>
    <mergeCell ref="B91:E91"/>
    <mergeCell ref="B92:E92"/>
    <mergeCell ref="B56:E56"/>
    <mergeCell ref="B57:E57"/>
    <mergeCell ref="B60:E60"/>
    <mergeCell ref="B63:E63"/>
    <mergeCell ref="B67:E67"/>
    <mergeCell ref="B68:E68"/>
    <mergeCell ref="B30:E30"/>
    <mergeCell ref="B32:E32"/>
    <mergeCell ref="B35:E35"/>
    <mergeCell ref="B36:E36"/>
    <mergeCell ref="B52:E52"/>
    <mergeCell ref="B53:E53"/>
    <mergeCell ref="B17:E17"/>
    <mergeCell ref="B18:E18"/>
    <mergeCell ref="B21:E21"/>
    <mergeCell ref="B24:E24"/>
    <mergeCell ref="B28:E28"/>
    <mergeCell ref="B29:E29"/>
    <mergeCell ref="F5:G5"/>
    <mergeCell ref="F6:G6"/>
    <mergeCell ref="F7:G7"/>
    <mergeCell ref="F8:G8"/>
    <mergeCell ref="B13:E13"/>
    <mergeCell ref="B14:E14"/>
  </mergeCells>
  <printOptions/>
  <pageMargins left="0.2755905511811024" right="0" top="0.1968503937007874" bottom="0" header="0.31496062992125984" footer="0.31496062992125984"/>
  <pageSetup horizontalDpi="600" verticalDpi="600" orientation="landscape" paperSize="9" scale="83" r:id="rId3"/>
  <rowBreaks count="5" manualBreakCount="5">
    <brk id="46" max="255" man="1"/>
    <brk id="85" max="255" man="1"/>
    <brk id="124" max="255" man="1"/>
    <brk id="163" max="255" man="1"/>
    <brk id="202" max="255" man="1"/>
  </rowBreaks>
  <legacyDrawing r:id="rId2"/>
</worksheet>
</file>

<file path=xl/worksheets/sheet6.xml><?xml version="1.0" encoding="utf-8"?>
<worksheet xmlns="http://schemas.openxmlformats.org/spreadsheetml/2006/main" xmlns:r="http://schemas.openxmlformats.org/officeDocument/2006/relationships">
  <dimension ref="B1:AB42"/>
  <sheetViews>
    <sheetView zoomScalePageLayoutView="0" workbookViewId="0" topLeftCell="A28">
      <selection activeCell="D4" sqref="D4"/>
    </sheetView>
  </sheetViews>
  <sheetFormatPr defaultColWidth="9.140625" defaultRowHeight="12.75"/>
  <cols>
    <col min="1" max="1" width="1.7109375" style="36" customWidth="1"/>
    <col min="2" max="2" width="1.8515625" style="36" customWidth="1"/>
    <col min="3" max="3" width="23.00390625" style="36" customWidth="1"/>
    <col min="4" max="4" width="8.7109375" style="35" customWidth="1"/>
    <col min="5" max="21" width="6.7109375" style="85" customWidth="1"/>
    <col min="22" max="22" width="8.7109375" style="165" customWidth="1"/>
    <col min="23" max="16384" width="9.140625" style="36" customWidth="1"/>
  </cols>
  <sheetData>
    <row r="1" ht="15.75">
      <c r="B1" s="487" t="s">
        <v>400</v>
      </c>
    </row>
    <row r="2" ht="13.5">
      <c r="B2" s="38"/>
    </row>
    <row r="3" spans="2:22" ht="13.5">
      <c r="B3" s="35"/>
      <c r="C3" s="61" t="s">
        <v>48</v>
      </c>
      <c r="D3" s="35">
        <f>DetailedBudget!C2</f>
        <v>0</v>
      </c>
      <c r="F3" s="86"/>
      <c r="U3" s="598" t="s">
        <v>399</v>
      </c>
      <c r="V3" s="166"/>
    </row>
    <row r="4" spans="2:4" ht="13.5">
      <c r="B4" s="38"/>
      <c r="C4" s="61" t="s">
        <v>412</v>
      </c>
      <c r="D4" s="35">
        <f>DetailedBudget!C3</f>
        <v>0</v>
      </c>
    </row>
    <row r="5" ht="13.5">
      <c r="B5" s="38"/>
    </row>
    <row r="6" ht="14.25" thickBot="1">
      <c r="B6" s="38"/>
    </row>
    <row r="7" spans="2:23" s="38" customFormat="1" ht="14.25" thickBot="1">
      <c r="B7" s="86" t="s">
        <v>413</v>
      </c>
      <c r="C7" s="86"/>
      <c r="D7" s="180" t="s">
        <v>525</v>
      </c>
      <c r="E7" s="167" t="s">
        <v>418</v>
      </c>
      <c r="F7" s="167" t="s">
        <v>418</v>
      </c>
      <c r="G7" s="167" t="s">
        <v>418</v>
      </c>
      <c r="H7" s="167" t="s">
        <v>418</v>
      </c>
      <c r="I7" s="167" t="s">
        <v>418</v>
      </c>
      <c r="J7" s="167" t="s">
        <v>418</v>
      </c>
      <c r="K7" s="167" t="s">
        <v>418</v>
      </c>
      <c r="L7" s="167" t="s">
        <v>418</v>
      </c>
      <c r="M7" s="167" t="s">
        <v>418</v>
      </c>
      <c r="N7" s="167" t="s">
        <v>418</v>
      </c>
      <c r="O7" s="167" t="s">
        <v>418</v>
      </c>
      <c r="P7" s="167" t="s">
        <v>418</v>
      </c>
      <c r="Q7" s="167" t="s">
        <v>418</v>
      </c>
      <c r="R7" s="167" t="s">
        <v>418</v>
      </c>
      <c r="S7" s="167" t="s">
        <v>418</v>
      </c>
      <c r="T7" s="167" t="s">
        <v>418</v>
      </c>
      <c r="U7" s="167" t="s">
        <v>418</v>
      </c>
      <c r="V7" s="168" t="s">
        <v>372</v>
      </c>
      <c r="W7" s="34"/>
    </row>
    <row r="8" spans="2:23" s="39" customFormat="1" ht="14.25" thickBot="1">
      <c r="B8" s="181"/>
      <c r="C8" s="182" t="s">
        <v>416</v>
      </c>
      <c r="D8" s="183"/>
      <c r="E8" s="169" t="s">
        <v>42</v>
      </c>
      <c r="F8" s="87">
        <f>+E42</f>
        <v>0</v>
      </c>
      <c r="G8" s="87">
        <f aca="true" t="shared" si="0" ref="G8:U8">+F42</f>
        <v>0</v>
      </c>
      <c r="H8" s="87">
        <f t="shared" si="0"/>
        <v>0</v>
      </c>
      <c r="I8" s="87">
        <f t="shared" si="0"/>
        <v>0</v>
      </c>
      <c r="J8" s="87">
        <f t="shared" si="0"/>
        <v>0</v>
      </c>
      <c r="K8" s="87">
        <f t="shared" si="0"/>
        <v>0</v>
      </c>
      <c r="L8" s="87">
        <f t="shared" si="0"/>
        <v>0</v>
      </c>
      <c r="M8" s="87">
        <f t="shared" si="0"/>
        <v>0</v>
      </c>
      <c r="N8" s="87">
        <f t="shared" si="0"/>
        <v>0</v>
      </c>
      <c r="O8" s="87">
        <f t="shared" si="0"/>
        <v>0</v>
      </c>
      <c r="P8" s="87">
        <f t="shared" si="0"/>
        <v>0</v>
      </c>
      <c r="Q8" s="87">
        <f t="shared" si="0"/>
        <v>0</v>
      </c>
      <c r="R8" s="87">
        <f t="shared" si="0"/>
        <v>0</v>
      </c>
      <c r="S8" s="87">
        <f t="shared" si="0"/>
        <v>0</v>
      </c>
      <c r="T8" s="87">
        <f t="shared" si="0"/>
        <v>0</v>
      </c>
      <c r="U8" s="87">
        <f t="shared" si="0"/>
        <v>0</v>
      </c>
      <c r="V8" s="170"/>
      <c r="W8" s="41"/>
    </row>
    <row r="9" spans="2:22" ht="13.5">
      <c r="B9" s="184"/>
      <c r="C9" s="185"/>
      <c r="D9" s="172"/>
      <c r="E9" s="171"/>
      <c r="F9" s="88"/>
      <c r="G9" s="88"/>
      <c r="H9" s="88"/>
      <c r="I9" s="88"/>
      <c r="J9" s="88"/>
      <c r="K9" s="88"/>
      <c r="L9" s="88"/>
      <c r="M9" s="88"/>
      <c r="N9" s="88"/>
      <c r="O9" s="88"/>
      <c r="P9" s="88"/>
      <c r="Q9" s="88"/>
      <c r="R9" s="88"/>
      <c r="S9" s="88"/>
      <c r="T9" s="88"/>
      <c r="U9" s="88"/>
      <c r="V9" s="172">
        <f aca="true" t="shared" si="1" ref="V9:V17">SUM(E9:U9)</f>
        <v>0</v>
      </c>
    </row>
    <row r="10" spans="2:28" ht="13.5">
      <c r="B10" s="184"/>
      <c r="C10" s="186"/>
      <c r="D10" s="172"/>
      <c r="E10" s="171"/>
      <c r="F10" s="88"/>
      <c r="G10" s="88"/>
      <c r="H10" s="88"/>
      <c r="I10" s="88"/>
      <c r="J10" s="88"/>
      <c r="K10" s="88"/>
      <c r="L10" s="88"/>
      <c r="M10" s="88"/>
      <c r="N10" s="88"/>
      <c r="O10" s="88"/>
      <c r="P10" s="88"/>
      <c r="Q10" s="88"/>
      <c r="R10" s="88"/>
      <c r="S10" s="88"/>
      <c r="T10" s="88"/>
      <c r="U10" s="88"/>
      <c r="V10" s="172">
        <f t="shared" si="1"/>
        <v>0</v>
      </c>
      <c r="W10" s="37"/>
      <c r="X10" s="37"/>
      <c r="Y10" s="37"/>
      <c r="Z10" s="37"/>
      <c r="AA10" s="37"/>
      <c r="AB10" s="37"/>
    </row>
    <row r="11" spans="2:28" ht="13.5">
      <c r="B11" s="184"/>
      <c r="C11" s="186"/>
      <c r="D11" s="172"/>
      <c r="E11" s="171"/>
      <c r="F11" s="88"/>
      <c r="G11" s="88"/>
      <c r="H11" s="88"/>
      <c r="I11" s="88"/>
      <c r="J11" s="88"/>
      <c r="K11" s="88"/>
      <c r="L11" s="88"/>
      <c r="M11" s="88"/>
      <c r="N11" s="88"/>
      <c r="O11" s="88"/>
      <c r="P11" s="88"/>
      <c r="Q11" s="88"/>
      <c r="R11" s="88"/>
      <c r="S11" s="88"/>
      <c r="T11" s="88"/>
      <c r="U11" s="88"/>
      <c r="V11" s="172">
        <f t="shared" si="1"/>
        <v>0</v>
      </c>
      <c r="W11" s="37"/>
      <c r="X11" s="37"/>
      <c r="Y11" s="37"/>
      <c r="Z11" s="37"/>
      <c r="AA11" s="37"/>
      <c r="AB11" s="37"/>
    </row>
    <row r="12" spans="2:28" ht="13.5">
      <c r="B12" s="184"/>
      <c r="C12" s="186"/>
      <c r="D12" s="172"/>
      <c r="E12" s="171"/>
      <c r="F12" s="88"/>
      <c r="G12" s="88"/>
      <c r="H12" s="88"/>
      <c r="I12" s="88"/>
      <c r="J12" s="88"/>
      <c r="K12" s="88"/>
      <c r="L12" s="88"/>
      <c r="M12" s="88"/>
      <c r="N12" s="88"/>
      <c r="O12" s="88"/>
      <c r="P12" s="88"/>
      <c r="Q12" s="88"/>
      <c r="R12" s="88"/>
      <c r="S12" s="88"/>
      <c r="T12" s="88"/>
      <c r="U12" s="88"/>
      <c r="V12" s="172">
        <f t="shared" si="1"/>
        <v>0</v>
      </c>
      <c r="W12" s="37"/>
      <c r="X12" s="37"/>
      <c r="Y12" s="37"/>
      <c r="Z12" s="37"/>
      <c r="AA12" s="37"/>
      <c r="AB12" s="37"/>
    </row>
    <row r="13" spans="2:28" ht="13.5">
      <c r="B13" s="184"/>
      <c r="C13" s="186"/>
      <c r="D13" s="172"/>
      <c r="E13" s="171"/>
      <c r="F13" s="88"/>
      <c r="G13" s="88"/>
      <c r="H13" s="88"/>
      <c r="I13" s="88"/>
      <c r="J13" s="88"/>
      <c r="K13" s="88"/>
      <c r="L13" s="88"/>
      <c r="M13" s="88"/>
      <c r="N13" s="88"/>
      <c r="O13" s="88"/>
      <c r="P13" s="88"/>
      <c r="Q13" s="88"/>
      <c r="R13" s="88"/>
      <c r="S13" s="88"/>
      <c r="T13" s="88"/>
      <c r="U13" s="88"/>
      <c r="V13" s="172">
        <f t="shared" si="1"/>
        <v>0</v>
      </c>
      <c r="W13" s="37"/>
      <c r="X13" s="37"/>
      <c r="Y13" s="37"/>
      <c r="Z13" s="37"/>
      <c r="AA13" s="37"/>
      <c r="AB13" s="37"/>
    </row>
    <row r="14" spans="2:28" ht="13.5">
      <c r="B14" s="85"/>
      <c r="C14" s="186"/>
      <c r="D14" s="172"/>
      <c r="E14" s="171"/>
      <c r="F14" s="88"/>
      <c r="G14" s="88"/>
      <c r="H14" s="88"/>
      <c r="I14" s="88"/>
      <c r="J14" s="88"/>
      <c r="K14" s="88"/>
      <c r="L14" s="88"/>
      <c r="M14" s="88"/>
      <c r="N14" s="88"/>
      <c r="O14" s="88"/>
      <c r="P14" s="88"/>
      <c r="Q14" s="88"/>
      <c r="R14" s="88"/>
      <c r="S14" s="88"/>
      <c r="T14" s="88"/>
      <c r="U14" s="88"/>
      <c r="V14" s="172">
        <f t="shared" si="1"/>
        <v>0</v>
      </c>
      <c r="W14" s="37"/>
      <c r="X14" s="37"/>
      <c r="Y14" s="37"/>
      <c r="Z14" s="37"/>
      <c r="AA14" s="37"/>
      <c r="AB14" s="37"/>
    </row>
    <row r="15" spans="2:28" ht="13.5">
      <c r="B15" s="85"/>
      <c r="C15" s="186"/>
      <c r="D15" s="172"/>
      <c r="E15" s="171"/>
      <c r="F15" s="88"/>
      <c r="G15" s="88"/>
      <c r="H15" s="88"/>
      <c r="I15" s="88"/>
      <c r="J15" s="88"/>
      <c r="K15" s="88"/>
      <c r="L15" s="88"/>
      <c r="M15" s="88"/>
      <c r="N15" s="88"/>
      <c r="O15" s="88"/>
      <c r="P15" s="88"/>
      <c r="Q15" s="88"/>
      <c r="R15" s="88"/>
      <c r="S15" s="88"/>
      <c r="T15" s="88"/>
      <c r="U15" s="88"/>
      <c r="V15" s="172">
        <f t="shared" si="1"/>
        <v>0</v>
      </c>
      <c r="W15" s="37"/>
      <c r="X15" s="37"/>
      <c r="Y15" s="37"/>
      <c r="Z15" s="37"/>
      <c r="AA15" s="37"/>
      <c r="AB15" s="37"/>
    </row>
    <row r="16" spans="2:28" ht="13.5">
      <c r="B16" s="550"/>
      <c r="C16" s="186"/>
      <c r="D16" s="172"/>
      <c r="E16" s="171"/>
      <c r="F16" s="88"/>
      <c r="G16" s="88"/>
      <c r="H16" s="88"/>
      <c r="I16" s="88"/>
      <c r="J16" s="88"/>
      <c r="K16" s="88"/>
      <c r="L16" s="88"/>
      <c r="M16" s="88"/>
      <c r="N16" s="88"/>
      <c r="O16" s="88"/>
      <c r="P16" s="88"/>
      <c r="Q16" s="88"/>
      <c r="R16" s="88"/>
      <c r="S16" s="88"/>
      <c r="T16" s="88"/>
      <c r="U16" s="88"/>
      <c r="V16" s="172">
        <f t="shared" si="1"/>
        <v>0</v>
      </c>
      <c r="W16" s="37"/>
      <c r="X16" s="37"/>
      <c r="Y16" s="37"/>
      <c r="Z16" s="37"/>
      <c r="AA16" s="37"/>
      <c r="AB16" s="37"/>
    </row>
    <row r="17" spans="2:28" ht="14.25" thickBot="1">
      <c r="B17" s="85"/>
      <c r="C17" s="187"/>
      <c r="D17" s="174"/>
      <c r="E17" s="173"/>
      <c r="F17" s="89"/>
      <c r="G17" s="89"/>
      <c r="H17" s="89"/>
      <c r="I17" s="89"/>
      <c r="J17" s="89"/>
      <c r="K17" s="89"/>
      <c r="L17" s="89"/>
      <c r="M17" s="89"/>
      <c r="N17" s="89"/>
      <c r="O17" s="88"/>
      <c r="P17" s="89"/>
      <c r="Q17" s="89"/>
      <c r="R17" s="89"/>
      <c r="S17" s="89"/>
      <c r="T17" s="89"/>
      <c r="U17" s="89"/>
      <c r="V17" s="174">
        <f t="shared" si="1"/>
        <v>0</v>
      </c>
      <c r="W17" s="37"/>
      <c r="X17" s="37"/>
      <c r="Y17" s="37"/>
      <c r="Z17" s="37"/>
      <c r="AA17" s="37"/>
      <c r="AB17" s="37"/>
    </row>
    <row r="18" spans="2:28" s="38" customFormat="1" ht="14.25" thickBot="1">
      <c r="B18" s="86"/>
      <c r="C18" s="188" t="s">
        <v>415</v>
      </c>
      <c r="D18" s="175">
        <f>SUM(D9:D17)</f>
        <v>0</v>
      </c>
      <c r="E18" s="90">
        <f>SUM(E8:E17)</f>
        <v>0</v>
      </c>
      <c r="F18" s="90">
        <f aca="true" t="shared" si="2" ref="F18:U18">SUM(F8:F17)</f>
        <v>0</v>
      </c>
      <c r="G18" s="90">
        <f t="shared" si="2"/>
        <v>0</v>
      </c>
      <c r="H18" s="90">
        <f t="shared" si="2"/>
        <v>0</v>
      </c>
      <c r="I18" s="90">
        <f t="shared" si="2"/>
        <v>0</v>
      </c>
      <c r="J18" s="90">
        <f t="shared" si="2"/>
        <v>0</v>
      </c>
      <c r="K18" s="90">
        <f t="shared" si="2"/>
        <v>0</v>
      </c>
      <c r="L18" s="90">
        <f t="shared" si="2"/>
        <v>0</v>
      </c>
      <c r="M18" s="90">
        <f t="shared" si="2"/>
        <v>0</v>
      </c>
      <c r="N18" s="90">
        <f t="shared" si="2"/>
        <v>0</v>
      </c>
      <c r="O18" s="90">
        <f t="shared" si="2"/>
        <v>0</v>
      </c>
      <c r="P18" s="90">
        <f t="shared" si="2"/>
        <v>0</v>
      </c>
      <c r="Q18" s="90">
        <f t="shared" si="2"/>
        <v>0</v>
      </c>
      <c r="R18" s="90">
        <f t="shared" si="2"/>
        <v>0</v>
      </c>
      <c r="S18" s="90">
        <f t="shared" si="2"/>
        <v>0</v>
      </c>
      <c r="T18" s="90">
        <f t="shared" si="2"/>
        <v>0</v>
      </c>
      <c r="U18" s="90">
        <f t="shared" si="2"/>
        <v>0</v>
      </c>
      <c r="V18" s="175">
        <f>SUM(V9:V17)</f>
        <v>0</v>
      </c>
      <c r="W18" s="43"/>
      <c r="X18" s="43"/>
      <c r="Y18" s="43"/>
      <c r="Z18" s="43"/>
      <c r="AA18" s="43"/>
      <c r="AB18" s="43"/>
    </row>
    <row r="19" spans="2:28" s="38" customFormat="1" ht="14.25" thickBot="1">
      <c r="B19" s="44"/>
      <c r="C19" s="44"/>
      <c r="D19" s="68"/>
      <c r="E19" s="91"/>
      <c r="F19" s="91"/>
      <c r="G19" s="91"/>
      <c r="H19" s="91"/>
      <c r="I19" s="91"/>
      <c r="J19" s="91"/>
      <c r="K19" s="91"/>
      <c r="L19" s="91"/>
      <c r="M19" s="91"/>
      <c r="N19" s="91"/>
      <c r="O19" s="91"/>
      <c r="P19" s="91"/>
      <c r="Q19" s="91"/>
      <c r="R19" s="91"/>
      <c r="S19" s="91"/>
      <c r="T19" s="91"/>
      <c r="U19" s="91"/>
      <c r="V19" s="176"/>
      <c r="W19" s="43"/>
      <c r="X19" s="43"/>
      <c r="Y19" s="43"/>
      <c r="Z19" s="43"/>
      <c r="AA19" s="43"/>
      <c r="AB19" s="43"/>
    </row>
    <row r="20" spans="2:22" ht="12" thickBot="1">
      <c r="B20" s="38" t="s">
        <v>414</v>
      </c>
      <c r="C20" s="59"/>
      <c r="D20" s="67" t="s">
        <v>82</v>
      </c>
      <c r="E20" s="167" t="s">
        <v>418</v>
      </c>
      <c r="F20" s="167" t="s">
        <v>418</v>
      </c>
      <c r="G20" s="167" t="s">
        <v>418</v>
      </c>
      <c r="H20" s="167" t="s">
        <v>418</v>
      </c>
      <c r="I20" s="167" t="s">
        <v>418</v>
      </c>
      <c r="J20" s="167" t="s">
        <v>418</v>
      </c>
      <c r="K20" s="167" t="s">
        <v>418</v>
      </c>
      <c r="L20" s="167" t="s">
        <v>418</v>
      </c>
      <c r="M20" s="167" t="s">
        <v>418</v>
      </c>
      <c r="N20" s="167" t="s">
        <v>418</v>
      </c>
      <c r="O20" s="167" t="s">
        <v>418</v>
      </c>
      <c r="P20" s="167" t="s">
        <v>418</v>
      </c>
      <c r="Q20" s="167" t="s">
        <v>418</v>
      </c>
      <c r="R20" s="167" t="s">
        <v>418</v>
      </c>
      <c r="S20" s="167" t="s">
        <v>418</v>
      </c>
      <c r="T20" s="167" t="s">
        <v>418</v>
      </c>
      <c r="U20" s="167" t="s">
        <v>418</v>
      </c>
      <c r="V20" s="168" t="s">
        <v>372</v>
      </c>
    </row>
    <row r="21" spans="2:22" ht="12.75">
      <c r="B21" s="24"/>
      <c r="C21" s="62" t="s">
        <v>439</v>
      </c>
      <c r="D21" s="665">
        <f>DetailedBudget!K143</f>
        <v>0</v>
      </c>
      <c r="E21" s="92"/>
      <c r="F21" s="92"/>
      <c r="G21" s="92"/>
      <c r="H21" s="93"/>
      <c r="I21" s="93"/>
      <c r="J21" s="93"/>
      <c r="K21" s="93"/>
      <c r="L21" s="93"/>
      <c r="M21" s="93"/>
      <c r="N21" s="93"/>
      <c r="O21" s="93"/>
      <c r="P21" s="93"/>
      <c r="Q21" s="93"/>
      <c r="R21" s="93"/>
      <c r="S21" s="93"/>
      <c r="T21" s="93"/>
      <c r="U21" s="93"/>
      <c r="V21" s="172">
        <f>SUM(E21:U21)</f>
        <v>0</v>
      </c>
    </row>
    <row r="22" spans="2:22" ht="12.75">
      <c r="B22" s="24"/>
      <c r="C22" s="62" t="s">
        <v>174</v>
      </c>
      <c r="D22" s="665">
        <f>DetailedBudget!K361</f>
        <v>0</v>
      </c>
      <c r="E22" s="92"/>
      <c r="F22" s="92"/>
      <c r="G22" s="92"/>
      <c r="H22" s="93"/>
      <c r="I22" s="93"/>
      <c r="J22" s="93"/>
      <c r="K22" s="93"/>
      <c r="L22" s="93"/>
      <c r="M22" s="93"/>
      <c r="N22" s="93"/>
      <c r="O22" s="93"/>
      <c r="P22" s="93"/>
      <c r="Q22" s="93"/>
      <c r="R22" s="93"/>
      <c r="S22" s="93"/>
      <c r="T22" s="93"/>
      <c r="U22" s="93"/>
      <c r="V22" s="172">
        <f aca="true" t="shared" si="3" ref="V22:V40">SUM(E22:U22)</f>
        <v>0</v>
      </c>
    </row>
    <row r="23" spans="2:22" ht="12.75">
      <c r="B23" s="24"/>
      <c r="C23" s="63" t="s">
        <v>421</v>
      </c>
      <c r="D23" s="665">
        <f>DetailedBudget!K402</f>
        <v>0</v>
      </c>
      <c r="E23" s="92"/>
      <c r="F23" s="92"/>
      <c r="G23" s="92"/>
      <c r="H23" s="93"/>
      <c r="I23" s="93"/>
      <c r="J23" s="93"/>
      <c r="K23" s="93"/>
      <c r="L23" s="93"/>
      <c r="M23" s="93"/>
      <c r="N23" s="93"/>
      <c r="O23" s="93"/>
      <c r="P23" s="93"/>
      <c r="Q23" s="93"/>
      <c r="R23" s="93"/>
      <c r="S23" s="93"/>
      <c r="T23" s="93"/>
      <c r="U23" s="93"/>
      <c r="V23" s="172">
        <f t="shared" si="3"/>
        <v>0</v>
      </c>
    </row>
    <row r="24" spans="2:22" ht="12.75">
      <c r="B24" s="24"/>
      <c r="C24" s="62" t="s">
        <v>422</v>
      </c>
      <c r="D24" s="666">
        <f>DetailedBudget!K434</f>
        <v>0</v>
      </c>
      <c r="E24" s="92"/>
      <c r="F24" s="92"/>
      <c r="G24" s="92"/>
      <c r="H24" s="93"/>
      <c r="I24" s="93"/>
      <c r="J24" s="93"/>
      <c r="K24" s="93"/>
      <c r="L24" s="93"/>
      <c r="M24" s="93"/>
      <c r="N24" s="93"/>
      <c r="O24" s="93"/>
      <c r="P24" s="93"/>
      <c r="Q24" s="93"/>
      <c r="R24" s="93"/>
      <c r="S24" s="93"/>
      <c r="T24" s="93"/>
      <c r="U24" s="93"/>
      <c r="V24" s="172">
        <f t="shared" si="3"/>
        <v>0</v>
      </c>
    </row>
    <row r="25" spans="2:22" ht="12.75">
      <c r="B25" s="24"/>
      <c r="C25" s="62" t="s">
        <v>423</v>
      </c>
      <c r="D25" s="666">
        <f>DetailedBudget!K455</f>
        <v>0</v>
      </c>
      <c r="E25" s="92"/>
      <c r="F25" s="92"/>
      <c r="G25" s="92"/>
      <c r="H25" s="92"/>
      <c r="I25" s="93"/>
      <c r="J25" s="93"/>
      <c r="K25" s="93"/>
      <c r="L25" s="93"/>
      <c r="M25" s="93"/>
      <c r="N25" s="93"/>
      <c r="O25" s="93"/>
      <c r="P25" s="93"/>
      <c r="Q25" s="93"/>
      <c r="R25" s="93"/>
      <c r="S25" s="93"/>
      <c r="T25" s="93"/>
      <c r="U25" s="93"/>
      <c r="V25" s="172">
        <f t="shared" si="3"/>
        <v>0</v>
      </c>
    </row>
    <row r="26" spans="2:22" ht="12.75">
      <c r="B26" s="24"/>
      <c r="C26" s="62" t="s">
        <v>424</v>
      </c>
      <c r="D26" s="666">
        <f>DetailedBudget!K470</f>
        <v>0</v>
      </c>
      <c r="E26" s="92"/>
      <c r="F26" s="92"/>
      <c r="G26" s="92"/>
      <c r="H26" s="93"/>
      <c r="I26" s="92"/>
      <c r="J26" s="93"/>
      <c r="K26" s="93"/>
      <c r="L26" s="93"/>
      <c r="M26" s="93"/>
      <c r="N26" s="93"/>
      <c r="O26" s="93"/>
      <c r="P26" s="93"/>
      <c r="Q26" s="93"/>
      <c r="R26" s="93"/>
      <c r="S26" s="93"/>
      <c r="T26" s="93"/>
      <c r="U26" s="93"/>
      <c r="V26" s="172">
        <f t="shared" si="3"/>
        <v>0</v>
      </c>
    </row>
    <row r="27" spans="2:22" ht="12.75">
      <c r="B27" s="24"/>
      <c r="C27" s="62" t="s">
        <v>440</v>
      </c>
      <c r="D27" s="666">
        <f>DetailedBudget!K481</f>
        <v>0</v>
      </c>
      <c r="E27" s="92"/>
      <c r="F27" s="92"/>
      <c r="G27" s="92"/>
      <c r="H27" s="93"/>
      <c r="I27" s="93"/>
      <c r="J27" s="92"/>
      <c r="K27" s="93"/>
      <c r="L27" s="93"/>
      <c r="M27" s="93"/>
      <c r="N27" s="93"/>
      <c r="O27" s="93"/>
      <c r="P27" s="93"/>
      <c r="Q27" s="93"/>
      <c r="R27" s="93"/>
      <c r="S27" s="93"/>
      <c r="T27" s="93"/>
      <c r="U27" s="93"/>
      <c r="V27" s="172">
        <f t="shared" si="3"/>
        <v>0</v>
      </c>
    </row>
    <row r="28" spans="2:22" ht="12.75">
      <c r="B28" s="24"/>
      <c r="C28" s="62" t="s">
        <v>425</v>
      </c>
      <c r="D28" s="667">
        <f>DetailedBudget!K514</f>
        <v>0</v>
      </c>
      <c r="E28" s="92"/>
      <c r="F28" s="92"/>
      <c r="G28" s="92"/>
      <c r="H28" s="93"/>
      <c r="I28" s="93"/>
      <c r="J28" s="93"/>
      <c r="K28" s="92"/>
      <c r="L28" s="93"/>
      <c r="M28" s="93"/>
      <c r="N28" s="93"/>
      <c r="O28" s="93"/>
      <c r="P28" s="93"/>
      <c r="Q28" s="93"/>
      <c r="R28" s="93"/>
      <c r="S28" s="93"/>
      <c r="T28" s="93"/>
      <c r="U28" s="93"/>
      <c r="V28" s="172">
        <f t="shared" si="3"/>
        <v>0</v>
      </c>
    </row>
    <row r="29" spans="2:22" ht="12.75">
      <c r="B29" s="24"/>
      <c r="C29" s="62" t="s">
        <v>426</v>
      </c>
      <c r="D29" s="666">
        <f>DetailedBudget!K581</f>
        <v>0</v>
      </c>
      <c r="E29" s="92"/>
      <c r="F29" s="92"/>
      <c r="G29" s="92"/>
      <c r="H29" s="93"/>
      <c r="I29" s="93"/>
      <c r="J29" s="93"/>
      <c r="K29" s="93"/>
      <c r="L29" s="92"/>
      <c r="M29" s="93"/>
      <c r="N29" s="93"/>
      <c r="O29" s="93"/>
      <c r="P29" s="93"/>
      <c r="Q29" s="93"/>
      <c r="R29" s="93"/>
      <c r="S29" s="93"/>
      <c r="T29" s="93"/>
      <c r="U29" s="93"/>
      <c r="V29" s="172">
        <f t="shared" si="3"/>
        <v>0</v>
      </c>
    </row>
    <row r="30" spans="2:22" ht="12.75">
      <c r="B30" s="24"/>
      <c r="C30" s="62" t="s">
        <v>427</v>
      </c>
      <c r="D30" s="666">
        <f>DetailedBudget!K596</f>
        <v>0</v>
      </c>
      <c r="E30" s="92"/>
      <c r="F30" s="92"/>
      <c r="G30" s="92"/>
      <c r="H30" s="93"/>
      <c r="I30" s="93"/>
      <c r="J30" s="93"/>
      <c r="K30" s="93"/>
      <c r="L30" s="93"/>
      <c r="M30" s="92"/>
      <c r="N30" s="93"/>
      <c r="O30" s="93"/>
      <c r="P30" s="93"/>
      <c r="Q30" s="93"/>
      <c r="R30" s="93"/>
      <c r="S30" s="93"/>
      <c r="T30" s="93"/>
      <c r="U30" s="93"/>
      <c r="V30" s="172">
        <f t="shared" si="3"/>
        <v>0</v>
      </c>
    </row>
    <row r="31" spans="2:22" ht="12.75">
      <c r="B31" s="24"/>
      <c r="C31" s="62" t="s">
        <v>428</v>
      </c>
      <c r="D31" s="666">
        <f>DetailedBudget!K611</f>
        <v>0</v>
      </c>
      <c r="E31" s="92"/>
      <c r="F31" s="92"/>
      <c r="G31" s="92"/>
      <c r="H31" s="93"/>
      <c r="I31" s="93"/>
      <c r="J31" s="93"/>
      <c r="K31" s="93"/>
      <c r="L31" s="93"/>
      <c r="M31" s="93"/>
      <c r="N31" s="92"/>
      <c r="O31" s="93"/>
      <c r="P31" s="93"/>
      <c r="Q31" s="93"/>
      <c r="R31" s="93"/>
      <c r="S31" s="93"/>
      <c r="T31" s="93"/>
      <c r="U31" s="93"/>
      <c r="V31" s="172">
        <f t="shared" si="3"/>
        <v>0</v>
      </c>
    </row>
    <row r="32" spans="2:22" ht="12.75">
      <c r="B32" s="24"/>
      <c r="C32" s="62" t="s">
        <v>506</v>
      </c>
      <c r="D32" s="668">
        <f>DetailedBudget!K650</f>
        <v>0</v>
      </c>
      <c r="E32" s="177"/>
      <c r="F32" s="92"/>
      <c r="G32" s="92"/>
      <c r="H32" s="93"/>
      <c r="I32" s="93"/>
      <c r="J32" s="93"/>
      <c r="K32" s="93"/>
      <c r="L32" s="93"/>
      <c r="M32" s="93"/>
      <c r="N32" s="93"/>
      <c r="O32" s="92"/>
      <c r="P32" s="93"/>
      <c r="Q32" s="93"/>
      <c r="R32" s="93"/>
      <c r="S32" s="93"/>
      <c r="T32" s="93"/>
      <c r="U32" s="93"/>
      <c r="V32" s="172">
        <f t="shared" si="3"/>
        <v>0</v>
      </c>
    </row>
    <row r="33" spans="2:22" ht="12.75">
      <c r="B33" s="24"/>
      <c r="C33" s="62" t="s">
        <v>429</v>
      </c>
      <c r="D33" s="668">
        <f>DetailedBudget!K691</f>
        <v>0</v>
      </c>
      <c r="E33" s="177"/>
      <c r="F33" s="92"/>
      <c r="G33" s="92"/>
      <c r="H33" s="93"/>
      <c r="I33" s="93"/>
      <c r="J33" s="93"/>
      <c r="K33" s="93"/>
      <c r="L33" s="93"/>
      <c r="M33" s="93"/>
      <c r="N33" s="93"/>
      <c r="O33" s="93"/>
      <c r="P33" s="92"/>
      <c r="Q33" s="93"/>
      <c r="R33" s="93"/>
      <c r="S33" s="93"/>
      <c r="T33" s="93"/>
      <c r="U33" s="93"/>
      <c r="V33" s="172">
        <f t="shared" si="3"/>
        <v>0</v>
      </c>
    </row>
    <row r="34" spans="2:22" ht="12.75">
      <c r="B34" s="24"/>
      <c r="C34" s="64" t="s">
        <v>430</v>
      </c>
      <c r="D34" s="668">
        <f>DetailedBudget!K723</f>
        <v>0</v>
      </c>
      <c r="E34" s="177"/>
      <c r="F34" s="92"/>
      <c r="G34" s="92"/>
      <c r="H34" s="93"/>
      <c r="I34" s="93"/>
      <c r="J34" s="93"/>
      <c r="K34" s="93"/>
      <c r="L34" s="93"/>
      <c r="M34" s="93"/>
      <c r="N34" s="93"/>
      <c r="O34" s="93"/>
      <c r="P34" s="93"/>
      <c r="Q34" s="92"/>
      <c r="R34" s="93"/>
      <c r="S34" s="93"/>
      <c r="T34" s="93"/>
      <c r="U34" s="93"/>
      <c r="V34" s="172">
        <f t="shared" si="3"/>
        <v>0</v>
      </c>
    </row>
    <row r="35" spans="2:22" ht="12.75">
      <c r="B35" s="24"/>
      <c r="C35" s="62" t="s">
        <v>431</v>
      </c>
      <c r="D35" s="666">
        <f>DetailedBudget!K729</f>
        <v>0</v>
      </c>
      <c r="E35" s="92"/>
      <c r="F35" s="92"/>
      <c r="G35" s="92"/>
      <c r="H35" s="93"/>
      <c r="I35" s="93"/>
      <c r="J35" s="93"/>
      <c r="K35" s="93"/>
      <c r="L35" s="93"/>
      <c r="M35" s="93"/>
      <c r="N35" s="93"/>
      <c r="O35" s="93"/>
      <c r="P35" s="93"/>
      <c r="Q35" s="93"/>
      <c r="R35" s="92"/>
      <c r="S35" s="93"/>
      <c r="T35" s="93"/>
      <c r="U35" s="93"/>
      <c r="V35" s="172">
        <f t="shared" si="3"/>
        <v>0</v>
      </c>
    </row>
    <row r="36" spans="2:22" ht="12.75">
      <c r="B36" s="24"/>
      <c r="C36" s="62" t="s">
        <v>432</v>
      </c>
      <c r="D36" s="666">
        <f>DetailedBudget!K755</f>
        <v>0</v>
      </c>
      <c r="E36" s="92"/>
      <c r="F36" s="92"/>
      <c r="G36" s="92"/>
      <c r="H36" s="93"/>
      <c r="I36" s="93"/>
      <c r="J36" s="93"/>
      <c r="K36" s="93"/>
      <c r="L36" s="93"/>
      <c r="M36" s="93"/>
      <c r="N36" s="93"/>
      <c r="O36" s="93"/>
      <c r="P36" s="93"/>
      <c r="Q36" s="93"/>
      <c r="R36" s="93"/>
      <c r="S36" s="92"/>
      <c r="T36" s="93"/>
      <c r="U36" s="93"/>
      <c r="V36" s="172">
        <f t="shared" si="3"/>
        <v>0</v>
      </c>
    </row>
    <row r="37" spans="2:22" ht="12.75">
      <c r="B37" s="24"/>
      <c r="C37" s="66" t="s">
        <v>435</v>
      </c>
      <c r="D37" s="669">
        <f>DetailedBudget!K782</f>
        <v>0</v>
      </c>
      <c r="E37" s="178"/>
      <c r="F37" s="92"/>
      <c r="G37" s="92"/>
      <c r="H37" s="93"/>
      <c r="I37" s="93"/>
      <c r="J37" s="93"/>
      <c r="K37" s="93"/>
      <c r="L37" s="93"/>
      <c r="M37" s="93"/>
      <c r="N37" s="93"/>
      <c r="O37" s="93"/>
      <c r="P37" s="93"/>
      <c r="Q37" s="93"/>
      <c r="R37" s="93"/>
      <c r="S37" s="93"/>
      <c r="T37" s="92"/>
      <c r="U37" s="92"/>
      <c r="V37" s="172">
        <f t="shared" si="3"/>
        <v>0</v>
      </c>
    </row>
    <row r="38" spans="2:22" ht="12.75">
      <c r="B38" s="24"/>
      <c r="C38" s="66" t="s">
        <v>436</v>
      </c>
      <c r="D38" s="669">
        <f>DetailedBudget!K795</f>
        <v>0</v>
      </c>
      <c r="E38" s="178"/>
      <c r="F38" s="92"/>
      <c r="G38" s="92"/>
      <c r="H38" s="93"/>
      <c r="I38" s="93"/>
      <c r="J38" s="93"/>
      <c r="K38" s="93"/>
      <c r="L38" s="93"/>
      <c r="M38" s="93"/>
      <c r="N38" s="93"/>
      <c r="O38" s="93"/>
      <c r="P38" s="93"/>
      <c r="Q38" s="93"/>
      <c r="R38" s="93"/>
      <c r="S38" s="93"/>
      <c r="T38" s="93"/>
      <c r="U38" s="93"/>
      <c r="V38" s="172">
        <f t="shared" si="3"/>
        <v>0</v>
      </c>
    </row>
    <row r="39" spans="2:22" ht="11.25">
      <c r="B39" s="42"/>
      <c r="C39" s="65" t="s">
        <v>437</v>
      </c>
      <c r="D39" s="670">
        <f>DetailedBudget!I800</f>
        <v>0</v>
      </c>
      <c r="E39" s="93"/>
      <c r="F39" s="93"/>
      <c r="G39" s="93"/>
      <c r="H39" s="93"/>
      <c r="I39" s="93"/>
      <c r="J39" s="93"/>
      <c r="K39" s="93"/>
      <c r="L39" s="93"/>
      <c r="M39" s="93"/>
      <c r="N39" s="93"/>
      <c r="O39" s="93"/>
      <c r="P39" s="93"/>
      <c r="Q39" s="92"/>
      <c r="R39" s="93"/>
      <c r="S39" s="92"/>
      <c r="T39" s="93"/>
      <c r="U39" s="93"/>
      <c r="V39" s="172">
        <f t="shared" si="3"/>
        <v>0</v>
      </c>
    </row>
    <row r="40" spans="2:22" ht="12" thickBot="1">
      <c r="B40" s="42"/>
      <c r="C40" s="65" t="s">
        <v>438</v>
      </c>
      <c r="D40" s="670">
        <f>DetailedBudget!I801</f>
        <v>0</v>
      </c>
      <c r="E40" s="93"/>
      <c r="F40" s="93"/>
      <c r="G40" s="93"/>
      <c r="H40" s="93"/>
      <c r="I40" s="93"/>
      <c r="J40" s="93"/>
      <c r="K40" s="93"/>
      <c r="L40" s="93"/>
      <c r="M40" s="93"/>
      <c r="N40" s="93"/>
      <c r="O40" s="93"/>
      <c r="P40" s="93"/>
      <c r="Q40" s="93"/>
      <c r="R40" s="93"/>
      <c r="S40" s="93"/>
      <c r="T40" s="93"/>
      <c r="U40" s="93"/>
      <c r="V40" s="172">
        <f t="shared" si="3"/>
        <v>0</v>
      </c>
    </row>
    <row r="41" spans="2:22" ht="12" thickBot="1">
      <c r="B41" s="42"/>
      <c r="C41" s="58" t="s">
        <v>61</v>
      </c>
      <c r="D41" s="671">
        <f aca="true" t="shared" si="4" ref="D41:V41">SUM(D21:D40)</f>
        <v>0</v>
      </c>
      <c r="E41" s="90">
        <f t="shared" si="4"/>
        <v>0</v>
      </c>
      <c r="F41" s="90">
        <f t="shared" si="4"/>
        <v>0</v>
      </c>
      <c r="G41" s="90">
        <f t="shared" si="4"/>
        <v>0</v>
      </c>
      <c r="H41" s="90">
        <f t="shared" si="4"/>
        <v>0</v>
      </c>
      <c r="I41" s="90">
        <f t="shared" si="4"/>
        <v>0</v>
      </c>
      <c r="J41" s="90">
        <f t="shared" si="4"/>
        <v>0</v>
      </c>
      <c r="K41" s="90">
        <f t="shared" si="4"/>
        <v>0</v>
      </c>
      <c r="L41" s="90">
        <f t="shared" si="4"/>
        <v>0</v>
      </c>
      <c r="M41" s="90">
        <f t="shared" si="4"/>
        <v>0</v>
      </c>
      <c r="N41" s="90">
        <f t="shared" si="4"/>
        <v>0</v>
      </c>
      <c r="O41" s="90">
        <f t="shared" si="4"/>
        <v>0</v>
      </c>
      <c r="P41" s="90">
        <f t="shared" si="4"/>
        <v>0</v>
      </c>
      <c r="Q41" s="90">
        <f t="shared" si="4"/>
        <v>0</v>
      </c>
      <c r="R41" s="90">
        <f t="shared" si="4"/>
        <v>0</v>
      </c>
      <c r="S41" s="90">
        <f t="shared" si="4"/>
        <v>0</v>
      </c>
      <c r="T41" s="90">
        <f t="shared" si="4"/>
        <v>0</v>
      </c>
      <c r="U41" s="90">
        <f t="shared" si="4"/>
        <v>0</v>
      </c>
      <c r="V41" s="175">
        <f t="shared" si="4"/>
        <v>0</v>
      </c>
    </row>
    <row r="42" spans="3:22" ht="11.25">
      <c r="C42" s="40" t="s">
        <v>417</v>
      </c>
      <c r="D42" s="69"/>
      <c r="E42" s="87">
        <f aca="true" t="shared" si="5" ref="E42:U42">+E18-E41</f>
        <v>0</v>
      </c>
      <c r="F42" s="87">
        <f t="shared" si="5"/>
        <v>0</v>
      </c>
      <c r="G42" s="87">
        <f t="shared" si="5"/>
        <v>0</v>
      </c>
      <c r="H42" s="87">
        <f t="shared" si="5"/>
        <v>0</v>
      </c>
      <c r="I42" s="87">
        <f t="shared" si="5"/>
        <v>0</v>
      </c>
      <c r="J42" s="87">
        <f t="shared" si="5"/>
        <v>0</v>
      </c>
      <c r="K42" s="87">
        <f t="shared" si="5"/>
        <v>0</v>
      </c>
      <c r="L42" s="87">
        <f t="shared" si="5"/>
        <v>0</v>
      </c>
      <c r="M42" s="87">
        <f t="shared" si="5"/>
        <v>0</v>
      </c>
      <c r="N42" s="87">
        <f t="shared" si="5"/>
        <v>0</v>
      </c>
      <c r="O42" s="87">
        <f t="shared" si="5"/>
        <v>0</v>
      </c>
      <c r="P42" s="87">
        <f t="shared" si="5"/>
        <v>0</v>
      </c>
      <c r="Q42" s="87">
        <f t="shared" si="5"/>
        <v>0</v>
      </c>
      <c r="R42" s="87">
        <f t="shared" si="5"/>
        <v>0</v>
      </c>
      <c r="S42" s="87">
        <f t="shared" si="5"/>
        <v>0</v>
      </c>
      <c r="T42" s="87">
        <f t="shared" si="5"/>
        <v>0</v>
      </c>
      <c r="U42" s="87">
        <f t="shared" si="5"/>
        <v>0</v>
      </c>
      <c r="V42" s="179"/>
    </row>
  </sheetData>
  <sheetProtection sheet="1" formatCells="0" insertRows="0" deleteRows="0"/>
  <printOptions/>
  <pageMargins left="0.1968503937007874" right="0" top="0.2362204724409449" bottom="0.35433070866141736" header="0.15748031496062992" footer="0.1968503937007874"/>
  <pageSetup horizontalDpi="300" verticalDpi="300" orientation="landscape" paperSize="9" scale="90" r:id="rId3"/>
  <legacyDrawing r:id="rId2"/>
</worksheet>
</file>

<file path=xl/worksheets/sheet7.xml><?xml version="1.0" encoding="utf-8"?>
<worksheet xmlns="http://schemas.openxmlformats.org/spreadsheetml/2006/main" xmlns:r="http://schemas.openxmlformats.org/officeDocument/2006/relationships">
  <dimension ref="A1:K54"/>
  <sheetViews>
    <sheetView zoomScalePageLayoutView="0" workbookViewId="0" topLeftCell="D43">
      <selection activeCell="C13" sqref="C13:D13"/>
    </sheetView>
  </sheetViews>
  <sheetFormatPr defaultColWidth="9.140625" defaultRowHeight="12.75"/>
  <cols>
    <col min="1" max="1" width="2.28125" style="46" customWidth="1"/>
    <col min="2" max="2" width="27.8515625" style="533" customWidth="1"/>
    <col min="3" max="7" width="10.7109375" style="46" customWidth="1"/>
    <col min="8" max="16384" width="9.140625" style="46" customWidth="1"/>
  </cols>
  <sheetData>
    <row r="1" spans="2:4" ht="15.75">
      <c r="B1" s="555" t="s">
        <v>419</v>
      </c>
      <c r="C1" s="194"/>
      <c r="D1" s="194"/>
    </row>
    <row r="2" spans="3:4" ht="12.75" customHeight="1">
      <c r="C2" s="194"/>
      <c r="D2" s="194"/>
    </row>
    <row r="3" spans="2:4" ht="13.5">
      <c r="B3" s="556" t="s">
        <v>48</v>
      </c>
      <c r="C3" s="594">
        <f>DetailedBudget!C2</f>
        <v>0</v>
      </c>
      <c r="D3" s="194"/>
    </row>
    <row r="4" spans="2:4" ht="13.5">
      <c r="B4" s="556" t="s">
        <v>412</v>
      </c>
      <c r="C4" s="594">
        <f>DetailedBudget!C3</f>
        <v>0</v>
      </c>
      <c r="D4" s="194"/>
    </row>
    <row r="5" spans="3:4" ht="12.75" customHeight="1" thickBot="1">
      <c r="C5" s="194"/>
      <c r="D5" s="194"/>
    </row>
    <row r="6" spans="2:7" ht="13.5">
      <c r="B6" s="557" t="s">
        <v>420</v>
      </c>
      <c r="C6" s="196" t="s">
        <v>470</v>
      </c>
      <c r="D6" s="196" t="s">
        <v>457</v>
      </c>
      <c r="E6" s="201" t="s">
        <v>372</v>
      </c>
      <c r="F6" s="201" t="s">
        <v>467</v>
      </c>
      <c r="G6" s="202" t="s">
        <v>452</v>
      </c>
    </row>
    <row r="7" spans="2:7" ht="13.5">
      <c r="B7" s="558"/>
      <c r="C7" s="198" t="s">
        <v>455</v>
      </c>
      <c r="D7" s="198" t="s">
        <v>456</v>
      </c>
      <c r="E7" s="203" t="s">
        <v>453</v>
      </c>
      <c r="F7" s="203"/>
      <c r="G7" s="204" t="s">
        <v>43</v>
      </c>
    </row>
    <row r="8" spans="2:9" ht="15" customHeight="1">
      <c r="B8" s="627" t="s">
        <v>439</v>
      </c>
      <c r="C8" s="200"/>
      <c r="D8" s="200"/>
      <c r="E8" s="205">
        <f aca="true" t="shared" si="0" ref="E8:E25">SUM(C8:D8)</f>
        <v>0</v>
      </c>
      <c r="F8" s="205">
        <f>DetailedBudget!K143</f>
        <v>0</v>
      </c>
      <c r="G8" s="206">
        <f aca="true" t="shared" si="1" ref="G8:G29">+E8-F8</f>
        <v>0</v>
      </c>
      <c r="I8" s="623"/>
    </row>
    <row r="9" spans="2:9" ht="15" customHeight="1">
      <c r="B9" s="627" t="s">
        <v>174</v>
      </c>
      <c r="C9" s="200"/>
      <c r="D9" s="200"/>
      <c r="E9" s="205">
        <f t="shared" si="0"/>
        <v>0</v>
      </c>
      <c r="F9" s="205">
        <f>DetailedBudget!K361</f>
        <v>0</v>
      </c>
      <c r="G9" s="206">
        <f t="shared" si="1"/>
        <v>0</v>
      </c>
      <c r="I9" s="623"/>
    </row>
    <row r="10" spans="2:9" ht="15" customHeight="1">
      <c r="B10" s="628" t="s">
        <v>421</v>
      </c>
      <c r="C10" s="200"/>
      <c r="D10" s="200"/>
      <c r="E10" s="205">
        <f t="shared" si="0"/>
        <v>0</v>
      </c>
      <c r="F10" s="205">
        <f>DetailedBudget!K402</f>
        <v>0</v>
      </c>
      <c r="G10" s="206">
        <f t="shared" si="1"/>
        <v>0</v>
      </c>
      <c r="I10" s="624"/>
    </row>
    <row r="11" spans="2:9" ht="15" customHeight="1">
      <c r="B11" s="627" t="s">
        <v>422</v>
      </c>
      <c r="C11" s="200"/>
      <c r="D11" s="200"/>
      <c r="E11" s="205">
        <f t="shared" si="0"/>
        <v>0</v>
      </c>
      <c r="F11" s="205">
        <f>DetailedBudget!K434</f>
        <v>0</v>
      </c>
      <c r="G11" s="206">
        <f t="shared" si="1"/>
        <v>0</v>
      </c>
      <c r="I11" s="623"/>
    </row>
    <row r="12" spans="2:9" ht="15" customHeight="1">
      <c r="B12" s="627" t="s">
        <v>423</v>
      </c>
      <c r="C12" s="200"/>
      <c r="D12" s="200"/>
      <c r="E12" s="205">
        <f t="shared" si="0"/>
        <v>0</v>
      </c>
      <c r="F12" s="205">
        <f>DetailedBudget!K455</f>
        <v>0</v>
      </c>
      <c r="G12" s="206">
        <f t="shared" si="1"/>
        <v>0</v>
      </c>
      <c r="I12" s="623"/>
    </row>
    <row r="13" spans="2:9" ht="15" customHeight="1">
      <c r="B13" s="627" t="s">
        <v>424</v>
      </c>
      <c r="C13" s="200"/>
      <c r="D13" s="200"/>
      <c r="E13" s="205">
        <f t="shared" si="0"/>
        <v>0</v>
      </c>
      <c r="F13" s="205">
        <f>DetailedBudget!K470</f>
        <v>0</v>
      </c>
      <c r="G13" s="206">
        <f t="shared" si="1"/>
        <v>0</v>
      </c>
      <c r="I13" s="623"/>
    </row>
    <row r="14" spans="2:9" ht="15" customHeight="1">
      <c r="B14" s="627" t="s">
        <v>440</v>
      </c>
      <c r="C14" s="200"/>
      <c r="D14" s="200"/>
      <c r="E14" s="205">
        <f t="shared" si="0"/>
        <v>0</v>
      </c>
      <c r="F14" s="205">
        <f>DetailedBudget!K481</f>
        <v>0</v>
      </c>
      <c r="G14" s="206">
        <f t="shared" si="1"/>
        <v>0</v>
      </c>
      <c r="I14" s="623"/>
    </row>
    <row r="15" spans="2:9" ht="15" customHeight="1">
      <c r="B15" s="627" t="s">
        <v>425</v>
      </c>
      <c r="C15" s="200"/>
      <c r="D15" s="200"/>
      <c r="E15" s="205">
        <f t="shared" si="0"/>
        <v>0</v>
      </c>
      <c r="F15" s="205">
        <f>DetailedBudget!K514</f>
        <v>0</v>
      </c>
      <c r="G15" s="206">
        <f t="shared" si="1"/>
        <v>0</v>
      </c>
      <c r="I15" s="623"/>
    </row>
    <row r="16" spans="2:9" ht="15" customHeight="1">
      <c r="B16" s="627" t="s">
        <v>426</v>
      </c>
      <c r="C16" s="200"/>
      <c r="D16" s="200"/>
      <c r="E16" s="205">
        <f t="shared" si="0"/>
        <v>0</v>
      </c>
      <c r="F16" s="205">
        <f>DetailedBudget!K581</f>
        <v>0</v>
      </c>
      <c r="G16" s="206">
        <f t="shared" si="1"/>
        <v>0</v>
      </c>
      <c r="I16" s="623"/>
    </row>
    <row r="17" spans="2:9" ht="15" customHeight="1">
      <c r="B17" s="627" t="s">
        <v>427</v>
      </c>
      <c r="C17" s="200"/>
      <c r="D17" s="200"/>
      <c r="E17" s="205">
        <f t="shared" si="0"/>
        <v>0</v>
      </c>
      <c r="F17" s="205">
        <f>DetailedBudget!K596</f>
        <v>0</v>
      </c>
      <c r="G17" s="206">
        <f t="shared" si="1"/>
        <v>0</v>
      </c>
      <c r="I17" s="623"/>
    </row>
    <row r="18" spans="2:9" ht="15" customHeight="1">
      <c r="B18" s="627" t="s">
        <v>428</v>
      </c>
      <c r="C18" s="200"/>
      <c r="D18" s="200"/>
      <c r="E18" s="205">
        <f t="shared" si="0"/>
        <v>0</v>
      </c>
      <c r="F18" s="205">
        <f>DetailedBudget!K611</f>
        <v>0</v>
      </c>
      <c r="G18" s="206">
        <f t="shared" si="1"/>
        <v>0</v>
      </c>
      <c r="I18" s="623"/>
    </row>
    <row r="19" spans="2:9" ht="15" customHeight="1">
      <c r="B19" s="627" t="s">
        <v>506</v>
      </c>
      <c r="C19" s="200"/>
      <c r="D19" s="200"/>
      <c r="E19" s="205">
        <f t="shared" si="0"/>
        <v>0</v>
      </c>
      <c r="F19" s="205">
        <f>DetailedBudget!K650</f>
        <v>0</v>
      </c>
      <c r="G19" s="206">
        <f t="shared" si="1"/>
        <v>0</v>
      </c>
      <c r="I19" s="623"/>
    </row>
    <row r="20" spans="2:9" ht="15" customHeight="1">
      <c r="B20" s="627" t="s">
        <v>429</v>
      </c>
      <c r="C20" s="200"/>
      <c r="D20" s="200"/>
      <c r="E20" s="205">
        <f t="shared" si="0"/>
        <v>0</v>
      </c>
      <c r="F20" s="205">
        <f>DetailedBudget!K691</f>
        <v>0</v>
      </c>
      <c r="G20" s="206">
        <f t="shared" si="1"/>
        <v>0</v>
      </c>
      <c r="I20" s="623"/>
    </row>
    <row r="21" spans="2:9" ht="15" customHeight="1">
      <c r="B21" s="629" t="s">
        <v>430</v>
      </c>
      <c r="C21" s="200"/>
      <c r="D21" s="200"/>
      <c r="E21" s="205">
        <f t="shared" si="0"/>
        <v>0</v>
      </c>
      <c r="F21" s="205">
        <f>DetailedBudget!K723</f>
        <v>0</v>
      </c>
      <c r="G21" s="206">
        <f t="shared" si="1"/>
        <v>0</v>
      </c>
      <c r="I21" s="625"/>
    </row>
    <row r="22" spans="2:9" ht="15" customHeight="1">
      <c r="B22" s="627" t="s">
        <v>431</v>
      </c>
      <c r="C22" s="200"/>
      <c r="D22" s="200"/>
      <c r="E22" s="205">
        <f t="shared" si="0"/>
        <v>0</v>
      </c>
      <c r="F22" s="205">
        <f>DetailedBudget!K729</f>
        <v>0</v>
      </c>
      <c r="G22" s="206">
        <f t="shared" si="1"/>
        <v>0</v>
      </c>
      <c r="I22" s="623"/>
    </row>
    <row r="23" spans="2:9" ht="15" customHeight="1">
      <c r="B23" s="627" t="s">
        <v>432</v>
      </c>
      <c r="C23" s="200"/>
      <c r="D23" s="200"/>
      <c r="E23" s="205">
        <f t="shared" si="0"/>
        <v>0</v>
      </c>
      <c r="F23" s="205">
        <f>DetailedBudget!K755</f>
        <v>0</v>
      </c>
      <c r="G23" s="206">
        <f t="shared" si="1"/>
        <v>0</v>
      </c>
      <c r="I23" s="623"/>
    </row>
    <row r="24" spans="2:9" ht="15" customHeight="1">
      <c r="B24" s="630" t="s">
        <v>435</v>
      </c>
      <c r="C24" s="200"/>
      <c r="D24" s="200"/>
      <c r="E24" s="205">
        <f t="shared" si="0"/>
        <v>0</v>
      </c>
      <c r="F24" s="205">
        <f>DetailedBudget!K782</f>
        <v>0</v>
      </c>
      <c r="G24" s="206">
        <f t="shared" si="1"/>
        <v>0</v>
      </c>
      <c r="I24" s="623"/>
    </row>
    <row r="25" spans="2:9" ht="15" customHeight="1">
      <c r="B25" s="630" t="s">
        <v>436</v>
      </c>
      <c r="C25" s="200"/>
      <c r="D25" s="200"/>
      <c r="E25" s="205">
        <f t="shared" si="0"/>
        <v>0</v>
      </c>
      <c r="F25" s="205">
        <f>DetailedBudget!K795</f>
        <v>0</v>
      </c>
      <c r="G25" s="206">
        <f t="shared" si="1"/>
        <v>0</v>
      </c>
      <c r="I25" s="623"/>
    </row>
    <row r="26" spans="2:9" s="47" customFormat="1" ht="15" customHeight="1">
      <c r="B26" s="559" t="s">
        <v>508</v>
      </c>
      <c r="C26" s="207">
        <f>+C8</f>
        <v>0</v>
      </c>
      <c r="D26" s="207">
        <f>+D8</f>
        <v>0</v>
      </c>
      <c r="E26" s="207">
        <f>+E8</f>
        <v>0</v>
      </c>
      <c r="F26" s="207">
        <f>+F8</f>
        <v>0</v>
      </c>
      <c r="G26" s="208">
        <f t="shared" si="1"/>
        <v>0</v>
      </c>
      <c r="I26" s="626"/>
    </row>
    <row r="27" spans="2:9" s="47" customFormat="1" ht="15" customHeight="1">
      <c r="B27" s="559" t="s">
        <v>62</v>
      </c>
      <c r="C27" s="207">
        <f>SUM(C9:C18)</f>
        <v>0</v>
      </c>
      <c r="D27" s="207">
        <f>SUM(D9:D18)</f>
        <v>0</v>
      </c>
      <c r="E27" s="207">
        <f>SUM(E9:E18)</f>
        <v>0</v>
      </c>
      <c r="F27" s="207">
        <f>SUM(F9:F18)</f>
        <v>0</v>
      </c>
      <c r="G27" s="208">
        <f t="shared" si="1"/>
        <v>0</v>
      </c>
      <c r="I27" s="626"/>
    </row>
    <row r="28" spans="2:7" s="47" customFormat="1" ht="15" customHeight="1">
      <c r="B28" s="559" t="s">
        <v>507</v>
      </c>
      <c r="C28" s="207">
        <f>SUM(C19:C22)</f>
        <v>0</v>
      </c>
      <c r="D28" s="207">
        <f>SUM(D19:D22)</f>
        <v>0</v>
      </c>
      <c r="E28" s="207">
        <f>SUM(E19:E22)</f>
        <v>0</v>
      </c>
      <c r="F28" s="207">
        <f>SUM(F19:F22)</f>
        <v>0</v>
      </c>
      <c r="G28" s="208">
        <f t="shared" si="1"/>
        <v>0</v>
      </c>
    </row>
    <row r="29" spans="2:9" s="47" customFormat="1" ht="15" customHeight="1">
      <c r="B29" s="560" t="s">
        <v>449</v>
      </c>
      <c r="C29" s="207">
        <f>SUM(C23:C25)</f>
        <v>0</v>
      </c>
      <c r="D29" s="207">
        <f>SUM(D23:D25)</f>
        <v>0</v>
      </c>
      <c r="E29" s="207">
        <f>SUM(E23:E25)</f>
        <v>0</v>
      </c>
      <c r="F29" s="207">
        <f>SUM(F23:F25)</f>
        <v>0</v>
      </c>
      <c r="G29" s="377">
        <f t="shared" si="1"/>
        <v>0</v>
      </c>
      <c r="I29" s="373"/>
    </row>
    <row r="30" spans="2:7" ht="15" customHeight="1">
      <c r="B30" s="374" t="s">
        <v>446</v>
      </c>
      <c r="C30" s="376"/>
      <c r="D30" s="200"/>
      <c r="E30" s="205">
        <f>SUM(C30:D30)</f>
        <v>0</v>
      </c>
      <c r="F30" s="205">
        <f>DetailedBudget!I800</f>
        <v>0</v>
      </c>
      <c r="G30" s="206">
        <f>+E30-F30</f>
        <v>0</v>
      </c>
    </row>
    <row r="31" spans="2:7" ht="15" customHeight="1" thickBot="1">
      <c r="B31" s="375" t="s">
        <v>447</v>
      </c>
      <c r="C31" s="200"/>
      <c r="D31" s="200"/>
      <c r="E31" s="205">
        <f>SUM(C31:D31)</f>
        <v>0</v>
      </c>
      <c r="F31" s="205">
        <f>DetailedBudget!I801</f>
        <v>0</v>
      </c>
      <c r="G31" s="206">
        <f>+E31-F31</f>
        <v>0</v>
      </c>
    </row>
    <row r="32" spans="2:7" ht="18" customHeight="1" thickBot="1">
      <c r="B32" s="380" t="s">
        <v>61</v>
      </c>
      <c r="C32" s="209">
        <f>SUM(C26:C31)</f>
        <v>0</v>
      </c>
      <c r="D32" s="209">
        <f>SUM(D26:D31)</f>
        <v>0</v>
      </c>
      <c r="E32" s="209">
        <f>SUM(E26:E31)</f>
        <v>0</v>
      </c>
      <c r="F32" s="209">
        <f>SUM(F26:F31)</f>
        <v>0</v>
      </c>
      <c r="G32" s="554">
        <f>SUM(G26:G31)</f>
        <v>0</v>
      </c>
    </row>
    <row r="33" s="194" customFormat="1" ht="13.5">
      <c r="B33" s="533"/>
    </row>
    <row r="34" s="194" customFormat="1" ht="14.25" thickBot="1">
      <c r="B34" s="533"/>
    </row>
    <row r="35" spans="2:7" s="194" customFormat="1" ht="16.5">
      <c r="B35" s="561" t="s">
        <v>448</v>
      </c>
      <c r="C35" s="196" t="s">
        <v>458</v>
      </c>
      <c r="D35" s="196" t="s">
        <v>459</v>
      </c>
      <c r="E35" s="196" t="s">
        <v>372</v>
      </c>
      <c r="F35" s="196" t="s">
        <v>450</v>
      </c>
      <c r="G35" s="197" t="s">
        <v>452</v>
      </c>
    </row>
    <row r="36" spans="2:7" s="194" customFormat="1" ht="13.5">
      <c r="B36" s="558"/>
      <c r="C36" s="198" t="s">
        <v>472</v>
      </c>
      <c r="D36" s="198"/>
      <c r="E36" s="198" t="s">
        <v>454</v>
      </c>
      <c r="F36" s="198" t="s">
        <v>451</v>
      </c>
      <c r="G36" s="199" t="s">
        <v>43</v>
      </c>
    </row>
    <row r="37" spans="2:7" s="194" customFormat="1" ht="15" customHeight="1">
      <c r="B37" s="214"/>
      <c r="C37" s="200"/>
      <c r="D37" s="200"/>
      <c r="E37" s="205">
        <f aca="true" t="shared" si="2" ref="E37:E44">SUM(C37:D37)</f>
        <v>0</v>
      </c>
      <c r="F37" s="200"/>
      <c r="G37" s="206">
        <f>+E37-F37</f>
        <v>0</v>
      </c>
    </row>
    <row r="38" spans="2:7" s="194" customFormat="1" ht="15" customHeight="1">
      <c r="B38" s="214"/>
      <c r="C38" s="200"/>
      <c r="D38" s="200"/>
      <c r="E38" s="205">
        <f t="shared" si="2"/>
        <v>0</v>
      </c>
      <c r="F38" s="200"/>
      <c r="G38" s="206">
        <f aca="true" t="shared" si="3" ref="G38:G44">+E38-F38</f>
        <v>0</v>
      </c>
    </row>
    <row r="39" spans="2:7" s="194" customFormat="1" ht="15" customHeight="1">
      <c r="B39" s="214"/>
      <c r="C39" s="200"/>
      <c r="D39" s="200"/>
      <c r="E39" s="205">
        <f t="shared" si="2"/>
        <v>0</v>
      </c>
      <c r="F39" s="200"/>
      <c r="G39" s="206">
        <f t="shared" si="3"/>
        <v>0</v>
      </c>
    </row>
    <row r="40" spans="2:7" s="194" customFormat="1" ht="15" customHeight="1">
      <c r="B40" s="214"/>
      <c r="C40" s="200"/>
      <c r="D40" s="200"/>
      <c r="E40" s="205">
        <f t="shared" si="2"/>
        <v>0</v>
      </c>
      <c r="F40" s="200"/>
      <c r="G40" s="206">
        <f t="shared" si="3"/>
        <v>0</v>
      </c>
    </row>
    <row r="41" spans="2:7" s="194" customFormat="1" ht="15" customHeight="1">
      <c r="B41" s="214"/>
      <c r="C41" s="200"/>
      <c r="D41" s="200"/>
      <c r="E41" s="205">
        <f t="shared" si="2"/>
        <v>0</v>
      </c>
      <c r="F41" s="200"/>
      <c r="G41" s="206">
        <f t="shared" si="3"/>
        <v>0</v>
      </c>
    </row>
    <row r="42" spans="2:7" s="194" customFormat="1" ht="15" customHeight="1">
      <c r="B42" s="214"/>
      <c r="C42" s="200"/>
      <c r="D42" s="200"/>
      <c r="E42" s="205">
        <f t="shared" si="2"/>
        <v>0</v>
      </c>
      <c r="F42" s="200"/>
      <c r="G42" s="206">
        <f t="shared" si="3"/>
        <v>0</v>
      </c>
    </row>
    <row r="43" spans="2:11" s="194" customFormat="1" ht="15" customHeight="1">
      <c r="B43" s="214"/>
      <c r="C43" s="200"/>
      <c r="D43" s="200"/>
      <c r="E43" s="205">
        <f t="shared" si="2"/>
        <v>0</v>
      </c>
      <c r="F43" s="200"/>
      <c r="G43" s="206">
        <f t="shared" si="3"/>
        <v>0</v>
      </c>
      <c r="K43" s="550"/>
    </row>
    <row r="44" spans="1:7" s="194" customFormat="1" ht="15" customHeight="1" thickBot="1">
      <c r="A44" s="550"/>
      <c r="B44" s="215"/>
      <c r="C44" s="212"/>
      <c r="D44" s="212"/>
      <c r="E44" s="205">
        <f t="shared" si="2"/>
        <v>0</v>
      </c>
      <c r="F44" s="212"/>
      <c r="G44" s="381">
        <f t="shared" si="3"/>
        <v>0</v>
      </c>
    </row>
    <row r="45" spans="2:7" s="213" customFormat="1" ht="18" customHeight="1" thickBot="1">
      <c r="B45" s="380" t="s">
        <v>415</v>
      </c>
      <c r="C45" s="209">
        <f>SUM(C37:C44)</f>
        <v>0</v>
      </c>
      <c r="D45" s="378">
        <f>SUM(D37:D44)</f>
        <v>0</v>
      </c>
      <c r="E45" s="378">
        <f>SUM(E37:E44)</f>
        <v>0</v>
      </c>
      <c r="F45" s="378">
        <f>SUM(F37:F44)</f>
        <v>0</v>
      </c>
      <c r="G45" s="379">
        <f>SUM(G37:G44)</f>
        <v>0</v>
      </c>
    </row>
    <row r="46" s="194" customFormat="1" ht="13.5">
      <c r="B46" s="533"/>
    </row>
    <row r="47" s="194" customFormat="1" ht="11.25">
      <c r="B47" s="631" t="s">
        <v>463</v>
      </c>
    </row>
    <row r="48" s="194" customFormat="1" ht="11.25">
      <c r="B48" s="533"/>
    </row>
    <row r="49" spans="2:7" s="194" customFormat="1" ht="11.25">
      <c r="B49" s="533" t="s">
        <v>503</v>
      </c>
      <c r="C49" s="211"/>
      <c r="D49" s="211"/>
      <c r="F49" s="211"/>
      <c r="G49" s="211"/>
    </row>
    <row r="50" spans="2:6" s="194" customFormat="1" ht="11.25">
      <c r="B50" s="533"/>
      <c r="C50" s="194" t="s">
        <v>460</v>
      </c>
      <c r="F50" s="194" t="s">
        <v>523</v>
      </c>
    </row>
    <row r="51" s="194" customFormat="1" ht="11.25">
      <c r="B51" s="533"/>
    </row>
    <row r="52" s="194" customFormat="1" ht="11.25">
      <c r="B52" s="562" t="s">
        <v>461</v>
      </c>
    </row>
    <row r="53" s="194" customFormat="1" ht="11.25">
      <c r="B53" s="533" t="s">
        <v>462</v>
      </c>
    </row>
    <row r="54" s="194" customFormat="1" ht="11.25">
      <c r="B54" s="533" t="s">
        <v>464</v>
      </c>
    </row>
  </sheetData>
  <sheetProtection sheet="1" formatCells="0" insertRows="0" deleteRows="0"/>
  <printOptions/>
  <pageMargins left="0.5905511811023623" right="0" top="0.4724409448818898" bottom="0" header="0.5118110236220472" footer="0.511811023622047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R393"/>
  <sheetViews>
    <sheetView zoomScalePageLayoutView="0" workbookViewId="0" topLeftCell="A1">
      <pane ySplit="7" topLeftCell="A392" activePane="bottomLeft" state="frozen"/>
      <selection pane="topLeft" activeCell="A1" sqref="A1"/>
      <selection pane="bottomLeft" activeCell="G371" sqref="G371"/>
    </sheetView>
  </sheetViews>
  <sheetFormatPr defaultColWidth="9.140625" defaultRowHeight="12.75"/>
  <cols>
    <col min="1" max="1" width="2.57421875" style="130" customWidth="1"/>
    <col min="2" max="2" width="20.7109375" style="341" customWidth="1"/>
    <col min="3" max="3" width="17.421875" style="341" customWidth="1"/>
    <col min="4" max="4" width="7.28125" style="341" customWidth="1"/>
    <col min="5" max="5" width="6.00390625" style="341" customWidth="1"/>
    <col min="6" max="6" width="9.7109375" style="525" customWidth="1"/>
    <col min="7" max="7" width="9.7109375" style="342" customWidth="1"/>
    <col min="8" max="8" width="8.7109375" style="342" customWidth="1"/>
    <col min="9" max="9" width="8.7109375" style="195" customWidth="1"/>
    <col min="10" max="10" width="8.00390625" style="18" customWidth="1"/>
    <col min="11" max="11" width="11.8515625" style="21" hidden="1" customWidth="1"/>
    <col min="12" max="12" width="9.7109375" style="0" customWidth="1"/>
  </cols>
  <sheetData>
    <row r="1" spans="1:18" ht="15">
      <c r="A1" s="117"/>
      <c r="B1" s="488" t="s">
        <v>402</v>
      </c>
      <c r="C1" s="118"/>
      <c r="D1" s="118"/>
      <c r="E1" s="118"/>
      <c r="F1" s="137"/>
      <c r="G1" s="189"/>
      <c r="H1" s="189"/>
      <c r="I1" s="190"/>
      <c r="J1" s="17"/>
      <c r="K1" s="9"/>
      <c r="L1" s="3"/>
      <c r="M1" s="4"/>
      <c r="N1" s="5"/>
      <c r="O1" s="5"/>
      <c r="P1" s="5"/>
      <c r="Q1" s="5"/>
      <c r="R1" s="5"/>
    </row>
    <row r="2" spans="1:18" ht="12.75">
      <c r="A2" s="117"/>
      <c r="B2" s="118"/>
      <c r="C2" s="118"/>
      <c r="D2" s="118"/>
      <c r="E2" s="118"/>
      <c r="F2" s="137"/>
      <c r="G2" s="189"/>
      <c r="H2" s="189"/>
      <c r="I2" s="190"/>
      <c r="J2" s="17"/>
      <c r="K2" s="9"/>
      <c r="L2" s="3"/>
      <c r="M2" s="4"/>
      <c r="N2" s="5"/>
      <c r="O2" s="5"/>
      <c r="P2" s="5"/>
      <c r="Q2" s="5"/>
      <c r="R2" s="5"/>
    </row>
    <row r="3" spans="1:18" ht="12.75">
      <c r="A3" s="117"/>
      <c r="B3" s="556" t="s">
        <v>48</v>
      </c>
      <c r="C3" s="216">
        <f>DetailedBudget!C2</f>
        <v>0</v>
      </c>
      <c r="D3" s="266"/>
      <c r="E3" s="118"/>
      <c r="F3" s="519"/>
      <c r="G3" s="632" t="s">
        <v>399</v>
      </c>
      <c r="H3" s="273"/>
      <c r="I3" s="190"/>
      <c r="J3" s="26"/>
      <c r="K3" s="23"/>
      <c r="L3" s="3"/>
      <c r="M3" s="4"/>
      <c r="N3" s="5"/>
      <c r="O3" s="5"/>
      <c r="P3" s="5"/>
      <c r="Q3" s="5"/>
      <c r="R3" s="5"/>
    </row>
    <row r="4" spans="1:18" ht="13.5" customHeight="1">
      <c r="A4" s="117"/>
      <c r="B4" s="556" t="s">
        <v>412</v>
      </c>
      <c r="C4" s="216">
        <f>DetailedBudget!C3</f>
        <v>0</v>
      </c>
      <c r="D4" s="216"/>
      <c r="E4" s="118"/>
      <c r="F4" s="519"/>
      <c r="G4" s="313"/>
      <c r="H4" s="119"/>
      <c r="I4" s="190"/>
      <c r="J4" s="26"/>
      <c r="K4" s="23"/>
      <c r="L4" s="3"/>
      <c r="M4" s="4"/>
      <c r="N4" s="5"/>
      <c r="O4" s="5"/>
      <c r="P4" s="5"/>
      <c r="Q4" s="5"/>
      <c r="R4" s="5"/>
    </row>
    <row r="5" spans="1:18" ht="13.5" customHeight="1">
      <c r="A5" s="117"/>
      <c r="B5" s="556"/>
      <c r="C5" s="216"/>
      <c r="D5" s="216"/>
      <c r="E5" s="118"/>
      <c r="F5" s="519"/>
      <c r="G5" s="313"/>
      <c r="H5" s="119"/>
      <c r="I5" s="190"/>
      <c r="J5" s="26"/>
      <c r="K5" s="23"/>
      <c r="L5" s="3"/>
      <c r="M5" s="4"/>
      <c r="N5" s="5"/>
      <c r="O5" s="5"/>
      <c r="P5" s="5"/>
      <c r="Q5" s="5"/>
      <c r="R5" s="5"/>
    </row>
    <row r="6" spans="1:18" ht="27" customHeight="1">
      <c r="A6" s="117"/>
      <c r="B6" s="119"/>
      <c r="C6" s="119"/>
      <c r="D6" s="119"/>
      <c r="E6" s="119"/>
      <c r="F6" s="76" t="s">
        <v>471</v>
      </c>
      <c r="G6" s="76" t="s">
        <v>466</v>
      </c>
      <c r="H6" s="76" t="s">
        <v>465</v>
      </c>
      <c r="I6" s="76" t="s">
        <v>465</v>
      </c>
      <c r="J6" s="22"/>
      <c r="K6" s="10"/>
      <c r="L6" s="3"/>
      <c r="M6" s="4"/>
      <c r="N6" s="5"/>
      <c r="O6" s="5"/>
      <c r="P6" s="5"/>
      <c r="Q6" s="5"/>
      <c r="R6" s="5"/>
    </row>
    <row r="7" spans="1:18" ht="12.75" customHeight="1">
      <c r="A7" s="120"/>
      <c r="B7" s="121"/>
      <c r="C7" s="121"/>
      <c r="D7" s="121"/>
      <c r="E7" s="121"/>
      <c r="F7" s="520" t="s">
        <v>44</v>
      </c>
      <c r="G7" s="76" t="s">
        <v>44</v>
      </c>
      <c r="H7" s="191" t="s">
        <v>43</v>
      </c>
      <c r="I7" s="76" t="s">
        <v>45</v>
      </c>
      <c r="J7" s="22"/>
      <c r="K7" s="518"/>
      <c r="L7" s="3"/>
      <c r="M7" s="4"/>
      <c r="N7" s="5"/>
      <c r="O7" s="5"/>
      <c r="P7" s="5"/>
      <c r="Q7" s="5"/>
      <c r="R7" s="5"/>
    </row>
    <row r="8" spans="1:18" ht="7.5" customHeight="1">
      <c r="A8" s="117"/>
      <c r="B8" s="119"/>
      <c r="C8" s="119"/>
      <c r="D8" s="119"/>
      <c r="E8" s="119"/>
      <c r="F8" s="521"/>
      <c r="G8" s="192"/>
      <c r="H8" s="267"/>
      <c r="I8" s="268"/>
      <c r="J8" s="22"/>
      <c r="K8" s="10"/>
      <c r="L8" s="3"/>
      <c r="M8" s="4"/>
      <c r="N8" s="5"/>
      <c r="O8" s="5"/>
      <c r="P8" s="5"/>
      <c r="Q8" s="5"/>
      <c r="R8" s="5"/>
    </row>
    <row r="9" spans="1:9" ht="12.75">
      <c r="A9" s="122" t="str">
        <f>DetailedBudget!A6</f>
        <v>01</v>
      </c>
      <c r="B9" s="314" t="s">
        <v>83</v>
      </c>
      <c r="C9" s="314"/>
      <c r="D9" s="314"/>
      <c r="E9" s="314"/>
      <c r="F9" s="325"/>
      <c r="G9" s="316"/>
      <c r="H9" s="315"/>
      <c r="I9" s="262"/>
    </row>
    <row r="10" spans="1:9" ht="12.75">
      <c r="A10" s="122"/>
      <c r="B10" s="279" t="s">
        <v>84</v>
      </c>
      <c r="C10" s="266"/>
      <c r="D10" s="266"/>
      <c r="E10" s="266"/>
      <c r="F10" s="325"/>
      <c r="G10" s="316">
        <f>DetailedBudget!H7</f>
        <v>0</v>
      </c>
      <c r="H10" s="315"/>
      <c r="I10" s="262"/>
    </row>
    <row r="11" spans="1:9" ht="12.75">
      <c r="A11" s="122"/>
      <c r="B11" s="279" t="s">
        <v>85</v>
      </c>
      <c r="C11" s="266"/>
      <c r="D11" s="266"/>
      <c r="E11" s="266"/>
      <c r="F11" s="325"/>
      <c r="G11" s="316">
        <f>DetailedBudget!H8</f>
        <v>0</v>
      </c>
      <c r="H11" s="315"/>
      <c r="I11" s="262"/>
    </row>
    <row r="12" spans="1:9" ht="12.75">
      <c r="A12" s="122"/>
      <c r="B12" s="279" t="s">
        <v>86</v>
      </c>
      <c r="C12" s="266"/>
      <c r="D12" s="266"/>
      <c r="E12" s="266"/>
      <c r="F12" s="325"/>
      <c r="G12" s="316">
        <f>DetailedBudget!H9</f>
        <v>0</v>
      </c>
      <c r="H12" s="315"/>
      <c r="I12" s="262"/>
    </row>
    <row r="13" spans="1:9" ht="12.75">
      <c r="A13" s="122"/>
      <c r="B13" s="279" t="s">
        <v>87</v>
      </c>
      <c r="C13" s="266"/>
      <c r="D13" s="266"/>
      <c r="E13" s="266"/>
      <c r="F13" s="325"/>
      <c r="G13" s="316">
        <f>DetailedBudget!H10</f>
        <v>0</v>
      </c>
      <c r="H13" s="315"/>
      <c r="I13" s="262"/>
    </row>
    <row r="14" spans="1:9" ht="13.5" thickBot="1">
      <c r="A14" s="125"/>
      <c r="B14" s="280" t="s">
        <v>129</v>
      </c>
      <c r="C14" s="317"/>
      <c r="D14" s="317"/>
      <c r="E14" s="317"/>
      <c r="F14" s="325"/>
      <c r="G14" s="319">
        <f>DetailedBudget!H11</f>
        <v>0</v>
      </c>
      <c r="H14" s="318"/>
      <c r="I14" s="263"/>
    </row>
    <row r="15" spans="1:11" s="275" customFormat="1" ht="15.75" customHeight="1" thickBot="1">
      <c r="A15" s="125"/>
      <c r="B15" s="605" t="s">
        <v>92</v>
      </c>
      <c r="C15" s="317"/>
      <c r="D15" s="317"/>
      <c r="E15" s="317"/>
      <c r="F15" s="321">
        <f>SUM(F10:F14)</f>
        <v>0</v>
      </c>
      <c r="G15" s="322">
        <f>DetailedBudget!K12</f>
        <v>0</v>
      </c>
      <c r="H15" s="321">
        <f>F15-G15</f>
        <v>0</v>
      </c>
      <c r="I15" s="264">
        <f>IF(G15=0,0,H15/G15)</f>
        <v>0</v>
      </c>
      <c r="J15" s="349"/>
      <c r="K15" s="349">
        <f>SUM(G10:G14)</f>
        <v>0</v>
      </c>
    </row>
    <row r="16" spans="1:9" ht="12.75">
      <c r="A16" s="126"/>
      <c r="B16" s="314"/>
      <c r="C16" s="266"/>
      <c r="D16" s="266"/>
      <c r="E16" s="266"/>
      <c r="F16" s="523"/>
      <c r="G16" s="316"/>
      <c r="H16" s="316"/>
      <c r="I16" s="193"/>
    </row>
    <row r="17" spans="1:9" ht="12.75">
      <c r="A17" s="117" t="str">
        <f>DetailedBudget!A14</f>
        <v>02</v>
      </c>
      <c r="B17" s="323" t="s">
        <v>514</v>
      </c>
      <c r="C17" s="323"/>
      <c r="D17" s="323"/>
      <c r="E17" s="323"/>
      <c r="F17" s="524"/>
      <c r="G17" s="324"/>
      <c r="H17" s="324"/>
      <c r="I17" s="269"/>
    </row>
    <row r="18" spans="1:12" ht="12.75">
      <c r="A18" s="117"/>
      <c r="B18" s="283" t="s">
        <v>89</v>
      </c>
      <c r="C18" s="326"/>
      <c r="D18" s="326"/>
      <c r="E18" s="326"/>
      <c r="F18" s="325"/>
      <c r="G18" s="316">
        <f>DetailedBudget!I16</f>
        <v>0</v>
      </c>
      <c r="H18" s="315"/>
      <c r="I18" s="262"/>
      <c r="L18" s="283"/>
    </row>
    <row r="19" spans="1:12" ht="12.75">
      <c r="A19" s="117"/>
      <c r="B19" s="279" t="s">
        <v>90</v>
      </c>
      <c r="C19" s="326"/>
      <c r="D19" s="326"/>
      <c r="E19" s="326"/>
      <c r="F19" s="325"/>
      <c r="G19" s="316">
        <f>DetailedBudget!I19</f>
        <v>0</v>
      </c>
      <c r="H19" s="315"/>
      <c r="I19" s="262"/>
      <c r="L19" s="283"/>
    </row>
    <row r="20" spans="1:12" ht="12.75">
      <c r="A20" s="117"/>
      <c r="B20" s="283" t="s">
        <v>377</v>
      </c>
      <c r="C20" s="326"/>
      <c r="D20" s="326"/>
      <c r="E20" s="326"/>
      <c r="F20" s="325"/>
      <c r="G20" s="316">
        <f>DetailedBudget!I22</f>
        <v>0</v>
      </c>
      <c r="H20" s="315"/>
      <c r="I20" s="262"/>
      <c r="L20" s="283"/>
    </row>
    <row r="21" spans="1:12" ht="12.75">
      <c r="A21" s="117"/>
      <c r="B21" s="283" t="s">
        <v>95</v>
      </c>
      <c r="C21" s="326"/>
      <c r="D21" s="326"/>
      <c r="E21" s="326"/>
      <c r="F21" s="325"/>
      <c r="G21" s="316">
        <f>DetailedBudget!I25</f>
        <v>0</v>
      </c>
      <c r="H21" s="315"/>
      <c r="I21" s="262"/>
      <c r="L21" s="283"/>
    </row>
    <row r="22" spans="1:12" ht="12.75">
      <c r="A22" s="117"/>
      <c r="B22" s="283" t="s">
        <v>96</v>
      </c>
      <c r="C22" s="326"/>
      <c r="D22" s="326"/>
      <c r="E22" s="326"/>
      <c r="F22" s="325"/>
      <c r="G22" s="316">
        <f>DetailedBudget!I28</f>
        <v>0</v>
      </c>
      <c r="H22" s="315"/>
      <c r="I22" s="262"/>
      <c r="L22" s="283"/>
    </row>
    <row r="23" spans="1:12" ht="12.75">
      <c r="A23" s="117"/>
      <c r="B23" s="283" t="s">
        <v>97</v>
      </c>
      <c r="C23" s="326"/>
      <c r="D23" s="326"/>
      <c r="E23" s="326"/>
      <c r="F23" s="325"/>
      <c r="G23" s="316">
        <f>DetailedBudget!I31</f>
        <v>0</v>
      </c>
      <c r="H23" s="315"/>
      <c r="I23" s="262"/>
      <c r="L23" s="283"/>
    </row>
    <row r="24" spans="1:12" ht="12.75">
      <c r="A24" s="117"/>
      <c r="B24" s="283" t="s">
        <v>98</v>
      </c>
      <c r="C24" s="326"/>
      <c r="D24" s="326"/>
      <c r="E24" s="326"/>
      <c r="F24" s="325"/>
      <c r="G24" s="316">
        <f>DetailedBudget!I34</f>
        <v>0</v>
      </c>
      <c r="H24" s="315"/>
      <c r="I24" s="262"/>
      <c r="L24" s="283"/>
    </row>
    <row r="25" spans="1:12" ht="12.75">
      <c r="A25" s="117"/>
      <c r="B25" s="283" t="s">
        <v>99</v>
      </c>
      <c r="C25" s="326"/>
      <c r="D25" s="326"/>
      <c r="E25" s="326"/>
      <c r="F25" s="325"/>
      <c r="G25" s="316">
        <f>DetailedBudget!I37</f>
        <v>0</v>
      </c>
      <c r="H25" s="315"/>
      <c r="I25" s="262"/>
      <c r="L25" s="283"/>
    </row>
    <row r="26" spans="1:12" ht="12.75">
      <c r="A26" s="117"/>
      <c r="B26" s="283" t="s">
        <v>153</v>
      </c>
      <c r="C26" s="326"/>
      <c r="D26" s="326"/>
      <c r="E26" s="326"/>
      <c r="F26" s="325"/>
      <c r="G26" s="316">
        <f>DetailedBudget!I40</f>
        <v>0</v>
      </c>
      <c r="H26" s="315"/>
      <c r="I26" s="262"/>
      <c r="L26" s="283"/>
    </row>
    <row r="27" spans="1:12" ht="12.75">
      <c r="A27" s="117"/>
      <c r="B27" s="283" t="s">
        <v>133</v>
      </c>
      <c r="C27" s="326"/>
      <c r="D27" s="326"/>
      <c r="E27" s="326"/>
      <c r="F27" s="325"/>
      <c r="G27" s="316">
        <f>DetailedBudget!I43</f>
        <v>0</v>
      </c>
      <c r="H27" s="315"/>
      <c r="I27" s="262"/>
      <c r="L27" s="283"/>
    </row>
    <row r="28" spans="1:12" ht="12.75">
      <c r="A28" s="117"/>
      <c r="B28" s="283" t="s">
        <v>134</v>
      </c>
      <c r="C28" s="326"/>
      <c r="D28" s="326"/>
      <c r="E28" s="326"/>
      <c r="F28" s="325"/>
      <c r="G28" s="316">
        <f>DetailedBudget!I46</f>
        <v>0</v>
      </c>
      <c r="H28" s="315"/>
      <c r="I28" s="262"/>
      <c r="L28" s="283"/>
    </row>
    <row r="29" spans="1:12" ht="12.75">
      <c r="A29" s="117"/>
      <c r="B29" s="283" t="s">
        <v>0</v>
      </c>
      <c r="C29" s="326"/>
      <c r="D29" s="326"/>
      <c r="E29" s="326"/>
      <c r="F29" s="325"/>
      <c r="G29" s="316">
        <f>DetailedBudget!I49</f>
        <v>0</v>
      </c>
      <c r="H29" s="315"/>
      <c r="I29" s="262"/>
      <c r="L29" s="283"/>
    </row>
    <row r="30" spans="1:12" ht="12.75">
      <c r="A30" s="117"/>
      <c r="B30" s="326" t="s">
        <v>32</v>
      </c>
      <c r="C30" s="326"/>
      <c r="D30" s="326"/>
      <c r="E30" s="326"/>
      <c r="F30" s="325"/>
      <c r="G30" s="316">
        <f>DetailedBudget!I52</f>
        <v>0</v>
      </c>
      <c r="H30" s="315"/>
      <c r="I30" s="262"/>
      <c r="L30" s="323"/>
    </row>
    <row r="31" spans="1:12" ht="12.75">
      <c r="A31" s="117"/>
      <c r="B31" s="283" t="s">
        <v>378</v>
      </c>
      <c r="C31" s="326"/>
      <c r="D31" s="326"/>
      <c r="E31" s="326"/>
      <c r="F31" s="325"/>
      <c r="G31" s="316">
        <f>DetailedBudget!I55</f>
        <v>0</v>
      </c>
      <c r="H31" s="315"/>
      <c r="I31" s="262"/>
      <c r="L31" s="323"/>
    </row>
    <row r="32" spans="1:12" ht="12.75">
      <c r="A32" s="117"/>
      <c r="B32" s="283" t="s">
        <v>519</v>
      </c>
      <c r="C32" s="326"/>
      <c r="D32" s="326"/>
      <c r="E32" s="326"/>
      <c r="F32" s="325"/>
      <c r="G32" s="316">
        <f>DetailedBudget!I62</f>
        <v>0</v>
      </c>
      <c r="H32" s="315"/>
      <c r="I32" s="262"/>
      <c r="L32" s="323"/>
    </row>
    <row r="33" spans="1:12" ht="12.75">
      <c r="A33" s="117"/>
      <c r="B33" s="283" t="s">
        <v>520</v>
      </c>
      <c r="C33" s="326"/>
      <c r="D33" s="326"/>
      <c r="E33" s="326"/>
      <c r="F33" s="325"/>
      <c r="G33" s="316">
        <f>DetailedBudget!I65</f>
        <v>0</v>
      </c>
      <c r="H33" s="315"/>
      <c r="I33" s="262"/>
      <c r="L33" s="323"/>
    </row>
    <row r="34" spans="1:12" ht="12.75">
      <c r="A34" s="117"/>
      <c r="B34" s="283" t="s">
        <v>517</v>
      </c>
      <c r="C34" s="326"/>
      <c r="D34" s="326"/>
      <c r="E34" s="326"/>
      <c r="F34" s="325"/>
      <c r="G34" s="316">
        <f>DetailedBudget!I68</f>
        <v>0</v>
      </c>
      <c r="H34" s="315"/>
      <c r="I34" s="262"/>
      <c r="L34" s="323"/>
    </row>
    <row r="35" spans="1:12" ht="12.75">
      <c r="A35" s="117"/>
      <c r="B35" s="283" t="s">
        <v>516</v>
      </c>
      <c r="C35" s="326"/>
      <c r="D35" s="326"/>
      <c r="E35" s="326"/>
      <c r="F35" s="325"/>
      <c r="G35" s="316">
        <f>DetailedBudget!I71</f>
        <v>0</v>
      </c>
      <c r="H35" s="315"/>
      <c r="I35" s="262"/>
      <c r="L35" s="323"/>
    </row>
    <row r="36" spans="1:12" ht="12.75">
      <c r="A36" s="117"/>
      <c r="B36" s="283" t="s">
        <v>521</v>
      </c>
      <c r="C36" s="326"/>
      <c r="D36" s="326"/>
      <c r="E36" s="326"/>
      <c r="F36" s="325"/>
      <c r="G36" s="316">
        <f>DetailedBudget!I74</f>
        <v>0</v>
      </c>
      <c r="H36" s="315"/>
      <c r="I36" s="262"/>
      <c r="L36" s="323"/>
    </row>
    <row r="37" spans="1:12" ht="12.75">
      <c r="A37" s="117"/>
      <c r="B37" s="283" t="s">
        <v>522</v>
      </c>
      <c r="C37" s="326"/>
      <c r="D37" s="326"/>
      <c r="E37" s="326"/>
      <c r="F37" s="325"/>
      <c r="G37" s="316">
        <f>DetailedBudget!I77</f>
        <v>0</v>
      </c>
      <c r="H37" s="315"/>
      <c r="I37" s="262"/>
      <c r="L37" s="323"/>
    </row>
    <row r="38" spans="1:12" ht="12.75">
      <c r="A38" s="117"/>
      <c r="B38" s="283" t="s">
        <v>344</v>
      </c>
      <c r="C38" s="326"/>
      <c r="D38" s="326"/>
      <c r="E38" s="326"/>
      <c r="F38" s="325"/>
      <c r="G38" s="316">
        <f>DetailedBudget!I81</f>
        <v>0</v>
      </c>
      <c r="H38" s="315"/>
      <c r="I38" s="262"/>
      <c r="L38" s="323"/>
    </row>
    <row r="39" spans="1:12" ht="12.75">
      <c r="A39" s="117"/>
      <c r="B39" s="283" t="s">
        <v>153</v>
      </c>
      <c r="C39" s="326"/>
      <c r="D39" s="326"/>
      <c r="E39" s="326"/>
      <c r="F39" s="325"/>
      <c r="G39" s="316">
        <f>DetailedBudget!I84</f>
        <v>0</v>
      </c>
      <c r="H39" s="315"/>
      <c r="I39" s="262"/>
      <c r="L39" s="279"/>
    </row>
    <row r="40" spans="1:12" ht="12.75">
      <c r="A40" s="117"/>
      <c r="B40" s="283" t="s">
        <v>345</v>
      </c>
      <c r="C40" s="326"/>
      <c r="D40" s="326"/>
      <c r="E40" s="326"/>
      <c r="F40" s="325"/>
      <c r="G40" s="316">
        <f>DetailedBudget!I87</f>
        <v>0</v>
      </c>
      <c r="H40" s="315"/>
      <c r="I40" s="262"/>
      <c r="L40" s="279"/>
    </row>
    <row r="41" spans="1:12" ht="12.75">
      <c r="A41" s="117"/>
      <c r="B41" s="283" t="s">
        <v>346</v>
      </c>
      <c r="C41" s="326"/>
      <c r="D41" s="326"/>
      <c r="E41" s="326"/>
      <c r="F41" s="325"/>
      <c r="G41" s="316">
        <f>DetailedBudget!I90</f>
        <v>0</v>
      </c>
      <c r="H41" s="315"/>
      <c r="I41" s="262"/>
      <c r="L41" s="279"/>
    </row>
    <row r="42" spans="1:12" ht="12.75">
      <c r="A42" s="117"/>
      <c r="B42" s="326" t="s">
        <v>37</v>
      </c>
      <c r="C42" s="326"/>
      <c r="D42" s="326"/>
      <c r="E42" s="326"/>
      <c r="F42" s="325"/>
      <c r="G42" s="316">
        <f>DetailedBudget!I93</f>
        <v>0</v>
      </c>
      <c r="H42" s="315"/>
      <c r="I42" s="262"/>
      <c r="L42" s="279"/>
    </row>
    <row r="43" spans="1:12" ht="12.75">
      <c r="A43" s="117"/>
      <c r="B43" s="326" t="s">
        <v>4</v>
      </c>
      <c r="C43" s="326"/>
      <c r="D43" s="326"/>
      <c r="E43" s="326"/>
      <c r="F43" s="325"/>
      <c r="G43" s="327">
        <f>DetailedBudget!I58</f>
        <v>0</v>
      </c>
      <c r="H43" s="315"/>
      <c r="I43" s="262"/>
      <c r="L43" s="279"/>
    </row>
    <row r="44" spans="1:12" ht="13.5" thickBot="1">
      <c r="A44" s="128"/>
      <c r="B44" s="328" t="s">
        <v>477</v>
      </c>
      <c r="C44" s="328"/>
      <c r="D44" s="328"/>
      <c r="E44" s="328"/>
      <c r="F44" s="325"/>
      <c r="G44" s="319"/>
      <c r="H44" s="318"/>
      <c r="I44" s="263"/>
      <c r="L44" s="279"/>
    </row>
    <row r="45" spans="1:12" ht="15.75" customHeight="1" thickBot="1">
      <c r="A45" s="128"/>
      <c r="B45" s="611" t="s">
        <v>515</v>
      </c>
      <c r="C45" s="328"/>
      <c r="D45" s="328"/>
      <c r="E45" s="328"/>
      <c r="F45" s="321">
        <f>SUM(F18:F44)</f>
        <v>0</v>
      </c>
      <c r="G45" s="322">
        <f>DetailedBudget!K94</f>
        <v>0</v>
      </c>
      <c r="H45" s="321">
        <f>F45-G45</f>
        <v>0</v>
      </c>
      <c r="I45" s="264">
        <f>IF(G45=0,0,H45/G45)</f>
        <v>0</v>
      </c>
      <c r="K45" s="18">
        <f>SUM(G18:G43)</f>
        <v>0</v>
      </c>
      <c r="L45" s="279"/>
    </row>
    <row r="46" spans="1:12" ht="12.75">
      <c r="A46" s="117"/>
      <c r="B46" s="323"/>
      <c r="C46" s="326"/>
      <c r="D46" s="326"/>
      <c r="E46" s="326"/>
      <c r="F46" s="523"/>
      <c r="G46" s="316"/>
      <c r="H46" s="316"/>
      <c r="I46" s="193"/>
      <c r="L46" s="283"/>
    </row>
    <row r="47" spans="1:12" ht="12.75">
      <c r="A47" s="117" t="str">
        <f>DetailedBudget!A96</f>
        <v>03</v>
      </c>
      <c r="B47" s="323" t="s">
        <v>101</v>
      </c>
      <c r="C47" s="266"/>
      <c r="D47" s="266"/>
      <c r="E47" s="266"/>
      <c r="F47" s="524"/>
      <c r="G47" s="324"/>
      <c r="H47" s="324"/>
      <c r="I47" s="269"/>
      <c r="L47" s="359"/>
    </row>
    <row r="48" spans="1:12" ht="12.75">
      <c r="A48" s="117"/>
      <c r="B48" s="279" t="s">
        <v>102</v>
      </c>
      <c r="C48" s="266"/>
      <c r="D48" s="266"/>
      <c r="E48" s="266"/>
      <c r="F48" s="325"/>
      <c r="G48" s="316">
        <f>DetailedBudget!H97</f>
        <v>0</v>
      </c>
      <c r="H48" s="315"/>
      <c r="I48" s="262"/>
      <c r="L48" s="323"/>
    </row>
    <row r="49" spans="1:12" ht="12.75">
      <c r="A49" s="117"/>
      <c r="B49" s="279" t="s">
        <v>103</v>
      </c>
      <c r="C49" s="266"/>
      <c r="D49" s="266"/>
      <c r="E49" s="266"/>
      <c r="F49" s="325"/>
      <c r="G49" s="316">
        <f>DetailedBudget!H98</f>
        <v>0</v>
      </c>
      <c r="H49" s="315"/>
      <c r="I49" s="262"/>
      <c r="L49" s="314"/>
    </row>
    <row r="50" spans="1:12" ht="12.75">
      <c r="A50" s="117"/>
      <c r="B50" s="279" t="s">
        <v>104</v>
      </c>
      <c r="C50" s="266"/>
      <c r="D50" s="266"/>
      <c r="E50" s="266"/>
      <c r="F50" s="325"/>
      <c r="G50" s="316">
        <f>DetailedBudget!H99</f>
        <v>0</v>
      </c>
      <c r="H50" s="315"/>
      <c r="I50" s="262"/>
      <c r="L50" s="279"/>
    </row>
    <row r="51" spans="1:12" ht="12.75">
      <c r="A51" s="117"/>
      <c r="B51" s="279" t="s">
        <v>105</v>
      </c>
      <c r="C51" s="266"/>
      <c r="D51" s="266"/>
      <c r="E51" s="266"/>
      <c r="F51" s="325"/>
      <c r="G51" s="316">
        <f>DetailedBudget!H100</f>
        <v>0</v>
      </c>
      <c r="H51" s="315"/>
      <c r="I51" s="262"/>
      <c r="L51" s="279"/>
    </row>
    <row r="52" spans="1:12" ht="12.75">
      <c r="A52" s="117"/>
      <c r="B52" s="279" t="s">
        <v>106</v>
      </c>
      <c r="C52" s="314"/>
      <c r="D52" s="314"/>
      <c r="E52" s="314"/>
      <c r="F52" s="325"/>
      <c r="G52" s="316">
        <f>DetailedBudget!H101</f>
        <v>0</v>
      </c>
      <c r="H52" s="315"/>
      <c r="I52" s="262"/>
      <c r="L52" s="279"/>
    </row>
    <row r="53" spans="1:12" ht="12.75">
      <c r="A53" s="117"/>
      <c r="B53" s="279" t="s">
        <v>107</v>
      </c>
      <c r="C53" s="266"/>
      <c r="D53" s="266"/>
      <c r="E53" s="266"/>
      <c r="F53" s="325"/>
      <c r="G53" s="316">
        <f>DetailedBudget!H102</f>
        <v>0</v>
      </c>
      <c r="H53" s="315"/>
      <c r="I53" s="262"/>
      <c r="L53" s="279"/>
    </row>
    <row r="54" spans="1:12" ht="12.75">
      <c r="A54" s="117"/>
      <c r="B54" s="279" t="s">
        <v>108</v>
      </c>
      <c r="C54" s="266"/>
      <c r="D54" s="266"/>
      <c r="E54" s="266"/>
      <c r="F54" s="325"/>
      <c r="G54" s="316">
        <f>DetailedBudget!H103</f>
        <v>0</v>
      </c>
      <c r="H54" s="315"/>
      <c r="I54" s="262"/>
      <c r="L54" s="279"/>
    </row>
    <row r="55" spans="1:12" ht="13.5" thickBot="1">
      <c r="A55" s="125"/>
      <c r="B55" s="285" t="s">
        <v>129</v>
      </c>
      <c r="C55" s="317"/>
      <c r="D55" s="317"/>
      <c r="E55" s="317"/>
      <c r="F55" s="325"/>
      <c r="G55" s="319">
        <f>DetailedBudget!H104</f>
        <v>0</v>
      </c>
      <c r="H55" s="318"/>
      <c r="I55" s="263"/>
      <c r="L55" s="279"/>
    </row>
    <row r="56" spans="1:12" ht="15.75" customHeight="1" thickBot="1">
      <c r="A56" s="330"/>
      <c r="B56" s="607" t="s">
        <v>109</v>
      </c>
      <c r="C56" s="330"/>
      <c r="D56" s="330"/>
      <c r="E56" s="330"/>
      <c r="F56" s="321">
        <f>SUM(F48:F55)</f>
        <v>0</v>
      </c>
      <c r="G56" s="322">
        <f>DetailedBudget!K105</f>
        <v>0</v>
      </c>
      <c r="H56" s="321">
        <f>F56-G56</f>
        <v>0</v>
      </c>
      <c r="I56" s="264">
        <f>IF(G56=0,0,H56/G56)</f>
        <v>0</v>
      </c>
      <c r="K56" s="18">
        <f>SUM(G48:G55)</f>
        <v>0</v>
      </c>
      <c r="L56" s="279"/>
    </row>
    <row r="57" spans="1:12" ht="12.75">
      <c r="A57" s="331"/>
      <c r="B57" s="323"/>
      <c r="C57" s="331"/>
      <c r="D57" s="331"/>
      <c r="E57" s="331"/>
      <c r="F57" s="523"/>
      <c r="G57" s="316"/>
      <c r="H57" s="316"/>
      <c r="I57" s="193"/>
      <c r="L57" s="279"/>
    </row>
    <row r="58" spans="1:12" ht="12.75">
      <c r="A58" s="117" t="str">
        <f>DetailedBudget!A107</f>
        <v>04</v>
      </c>
      <c r="B58" s="314" t="s">
        <v>130</v>
      </c>
      <c r="C58" s="314"/>
      <c r="D58" s="314"/>
      <c r="E58" s="314"/>
      <c r="F58" s="524"/>
      <c r="G58" s="324"/>
      <c r="H58" s="324"/>
      <c r="I58" s="269"/>
      <c r="L58" s="279"/>
    </row>
    <row r="59" spans="1:12" ht="12.75">
      <c r="A59" s="117"/>
      <c r="B59" s="279" t="s">
        <v>0</v>
      </c>
      <c r="C59" s="279" t="s">
        <v>111</v>
      </c>
      <c r="D59" s="266"/>
      <c r="E59" s="266"/>
      <c r="F59" s="325"/>
      <c r="G59" s="316">
        <f>DetailedBudget!H108</f>
        <v>0</v>
      </c>
      <c r="H59" s="315"/>
      <c r="I59" s="262"/>
      <c r="L59" s="279"/>
    </row>
    <row r="60" spans="1:12" ht="12.75">
      <c r="A60" s="117"/>
      <c r="B60" s="279"/>
      <c r="C60" s="279" t="s">
        <v>112</v>
      </c>
      <c r="D60" s="266"/>
      <c r="E60" s="266"/>
      <c r="F60" s="325"/>
      <c r="G60" s="316">
        <f>DetailedBudget!H109</f>
        <v>0</v>
      </c>
      <c r="H60" s="315"/>
      <c r="I60" s="262"/>
      <c r="L60" s="279"/>
    </row>
    <row r="61" spans="1:12" ht="12.75">
      <c r="A61" s="117"/>
      <c r="B61" s="279" t="s">
        <v>110</v>
      </c>
      <c r="C61" s="279" t="s">
        <v>529</v>
      </c>
      <c r="D61" s="384"/>
      <c r="E61" s="384"/>
      <c r="F61" s="387"/>
      <c r="G61" s="315">
        <f>DetailedBudget!H110</f>
        <v>0</v>
      </c>
      <c r="H61" s="414"/>
      <c r="I61" s="391"/>
      <c r="L61" s="279"/>
    </row>
    <row r="62" spans="1:12" ht="12.75">
      <c r="A62" s="117"/>
      <c r="B62" s="279"/>
      <c r="C62" s="279" t="s">
        <v>532</v>
      </c>
      <c r="D62" s="384"/>
      <c r="E62" s="384"/>
      <c r="F62" s="384"/>
      <c r="G62" s="315">
        <f>DetailedBudget!H111</f>
        <v>0</v>
      </c>
      <c r="H62" s="350"/>
      <c r="I62" s="391"/>
      <c r="L62" s="283"/>
    </row>
    <row r="63" spans="1:12" ht="12.75">
      <c r="A63" s="117"/>
      <c r="B63" s="279"/>
      <c r="C63" s="279" t="s">
        <v>533</v>
      </c>
      <c r="D63" s="384"/>
      <c r="E63" s="384"/>
      <c r="F63" s="384"/>
      <c r="G63" s="315">
        <f>DetailedBudget!H112</f>
        <v>0</v>
      </c>
      <c r="H63" s="350"/>
      <c r="I63" s="391"/>
      <c r="L63" s="283"/>
    </row>
    <row r="64" spans="1:12" ht="12.75">
      <c r="A64" s="117"/>
      <c r="B64" s="279"/>
      <c r="C64" s="279" t="s">
        <v>112</v>
      </c>
      <c r="D64" s="95"/>
      <c r="E64" s="387"/>
      <c r="F64" s="387"/>
      <c r="G64" s="315">
        <f>DetailedBudget!H113</f>
        <v>0</v>
      </c>
      <c r="H64" s="414"/>
      <c r="I64" s="391"/>
      <c r="L64" s="283"/>
    </row>
    <row r="65" spans="1:12" ht="12.75">
      <c r="A65" s="117"/>
      <c r="B65" s="279"/>
      <c r="C65" s="279" t="s">
        <v>530</v>
      </c>
      <c r="D65" s="95"/>
      <c r="E65" s="387"/>
      <c r="F65" s="387"/>
      <c r="G65" s="315">
        <f>DetailedBudget!H114</f>
        <v>0</v>
      </c>
      <c r="H65" s="414"/>
      <c r="I65" s="391"/>
      <c r="L65" s="283"/>
    </row>
    <row r="66" spans="1:12" ht="12.75">
      <c r="A66" s="117"/>
      <c r="B66" s="279"/>
      <c r="C66" s="279" t="s">
        <v>531</v>
      </c>
      <c r="D66" s="95"/>
      <c r="E66" s="387"/>
      <c r="F66" s="384"/>
      <c r="G66" s="315">
        <f>DetailedBudget!H115</f>
        <v>0</v>
      </c>
      <c r="H66" s="350"/>
      <c r="I66" s="262"/>
      <c r="L66" s="283"/>
    </row>
    <row r="67" spans="1:12" ht="12.75">
      <c r="A67" s="117"/>
      <c r="B67" s="279" t="s">
        <v>238</v>
      </c>
      <c r="C67" s="283" t="s">
        <v>526</v>
      </c>
      <c r="D67" s="95"/>
      <c r="E67" s="387"/>
      <c r="F67" s="384"/>
      <c r="G67" s="315">
        <f>DetailedBudget!H116</f>
        <v>0</v>
      </c>
      <c r="H67" s="350"/>
      <c r="I67" s="262"/>
      <c r="L67" s="283"/>
    </row>
    <row r="68" spans="1:12" ht="12.75">
      <c r="A68" s="117"/>
      <c r="B68" s="279"/>
      <c r="C68" s="283" t="s">
        <v>527</v>
      </c>
      <c r="D68" s="95"/>
      <c r="E68" s="387"/>
      <c r="F68" s="384"/>
      <c r="G68" s="315">
        <f>DetailedBudget!H117</f>
        <v>0</v>
      </c>
      <c r="H68" s="350"/>
      <c r="I68" s="262"/>
      <c r="L68" s="283"/>
    </row>
    <row r="69" spans="1:12" ht="12.75">
      <c r="A69" s="117"/>
      <c r="B69" s="279"/>
      <c r="C69" s="279" t="s">
        <v>528</v>
      </c>
      <c r="D69" s="95"/>
      <c r="E69" s="387"/>
      <c r="F69" s="384"/>
      <c r="G69" s="315">
        <f>DetailedBudget!H118</f>
        <v>0</v>
      </c>
      <c r="H69" s="350"/>
      <c r="I69" s="262"/>
      <c r="L69" s="283"/>
    </row>
    <row r="70" spans="1:12" ht="12.75">
      <c r="A70" s="117"/>
      <c r="B70" s="279" t="s">
        <v>100</v>
      </c>
      <c r="C70" s="279" t="s">
        <v>114</v>
      </c>
      <c r="D70" s="266"/>
      <c r="E70" s="266"/>
      <c r="F70" s="325"/>
      <c r="G70" s="316">
        <f>DetailedBudget!H119</f>
        <v>0</v>
      </c>
      <c r="H70" s="315"/>
      <c r="I70" s="262"/>
      <c r="L70" s="283"/>
    </row>
    <row r="71" spans="1:12" ht="12.75">
      <c r="A71" s="117"/>
      <c r="B71" s="279"/>
      <c r="C71" s="279" t="s">
        <v>115</v>
      </c>
      <c r="D71" s="266"/>
      <c r="E71" s="266"/>
      <c r="F71" s="325"/>
      <c r="G71" s="316">
        <f>DetailedBudget!H120</f>
        <v>0</v>
      </c>
      <c r="H71" s="315"/>
      <c r="I71" s="262"/>
      <c r="L71" s="283"/>
    </row>
    <row r="72" spans="1:12" ht="12.75">
      <c r="A72" s="117"/>
      <c r="B72" s="279"/>
      <c r="C72" s="279" t="s">
        <v>35</v>
      </c>
      <c r="D72" s="266"/>
      <c r="E72" s="266"/>
      <c r="F72" s="325"/>
      <c r="G72" s="316">
        <f>DetailedBudget!H121</f>
        <v>0</v>
      </c>
      <c r="H72" s="315"/>
      <c r="I72" s="262"/>
      <c r="L72" s="283"/>
    </row>
    <row r="73" spans="1:12" ht="12.75">
      <c r="A73" s="117"/>
      <c r="B73" s="279"/>
      <c r="C73" s="279" t="s">
        <v>36</v>
      </c>
      <c r="D73" s="266"/>
      <c r="E73" s="266"/>
      <c r="F73" s="325"/>
      <c r="G73" s="316">
        <f>DetailedBudget!H122</f>
        <v>0</v>
      </c>
      <c r="H73" s="315"/>
      <c r="I73" s="262"/>
      <c r="L73" s="283"/>
    </row>
    <row r="74" spans="1:12" ht="12.75">
      <c r="A74" s="117"/>
      <c r="B74" s="279"/>
      <c r="C74" s="279" t="s">
        <v>111</v>
      </c>
      <c r="D74" s="266"/>
      <c r="E74" s="266"/>
      <c r="F74" s="325"/>
      <c r="G74" s="316">
        <f>DetailedBudget!H123</f>
        <v>0</v>
      </c>
      <c r="H74" s="315"/>
      <c r="I74" s="262"/>
      <c r="L74" s="283"/>
    </row>
    <row r="75" spans="1:12" ht="12.75">
      <c r="A75" s="117"/>
      <c r="B75" s="279"/>
      <c r="C75" s="279" t="s">
        <v>113</v>
      </c>
      <c r="D75" s="266"/>
      <c r="E75" s="266"/>
      <c r="F75" s="325"/>
      <c r="G75" s="316">
        <f>DetailedBudget!H124</f>
        <v>0</v>
      </c>
      <c r="H75" s="315"/>
      <c r="I75" s="262"/>
      <c r="L75" s="283"/>
    </row>
    <row r="76" spans="1:12" ht="12.75">
      <c r="A76" s="122"/>
      <c r="B76" s="279" t="s">
        <v>5</v>
      </c>
      <c r="C76" s="279"/>
      <c r="D76" s="266"/>
      <c r="E76" s="266"/>
      <c r="F76" s="325"/>
      <c r="G76" s="316">
        <f>DetailedBudget!H125</f>
        <v>0</v>
      </c>
      <c r="H76" s="315"/>
      <c r="I76" s="262"/>
      <c r="L76" s="283"/>
    </row>
    <row r="77" spans="1:12" ht="12.75">
      <c r="A77" s="117"/>
      <c r="B77" s="283" t="s">
        <v>116</v>
      </c>
      <c r="C77" s="283"/>
      <c r="D77" s="326"/>
      <c r="E77" s="326"/>
      <c r="F77" s="325"/>
      <c r="G77" s="316">
        <f>DetailedBudget!H126</f>
        <v>0</v>
      </c>
      <c r="H77" s="315"/>
      <c r="I77" s="262"/>
      <c r="L77" s="283"/>
    </row>
    <row r="78" spans="1:12" ht="12.75">
      <c r="A78" s="117"/>
      <c r="B78" s="283" t="s">
        <v>117</v>
      </c>
      <c r="C78" s="283"/>
      <c r="D78" s="326"/>
      <c r="E78" s="326"/>
      <c r="F78" s="325"/>
      <c r="G78" s="316">
        <f>DetailedBudget!H127</f>
        <v>0</v>
      </c>
      <c r="H78" s="315"/>
      <c r="I78" s="262"/>
      <c r="L78" s="283"/>
    </row>
    <row r="79" spans="1:12" ht="12.75">
      <c r="A79" s="117"/>
      <c r="B79" s="283" t="s">
        <v>118</v>
      </c>
      <c r="C79" s="283"/>
      <c r="D79" s="326"/>
      <c r="E79" s="326"/>
      <c r="F79" s="325"/>
      <c r="G79" s="316">
        <f>DetailedBudget!H128</f>
        <v>0</v>
      </c>
      <c r="H79" s="315"/>
      <c r="I79" s="262"/>
      <c r="L79" s="283"/>
    </row>
    <row r="80" spans="1:12" ht="12.75">
      <c r="A80" s="117"/>
      <c r="B80" s="283" t="s">
        <v>534</v>
      </c>
      <c r="C80" s="283"/>
      <c r="D80" s="326"/>
      <c r="E80" s="326"/>
      <c r="F80" s="325"/>
      <c r="G80" s="316">
        <f>DetailedBudget!H129</f>
        <v>0</v>
      </c>
      <c r="H80" s="315"/>
      <c r="I80" s="262"/>
      <c r="L80" s="283"/>
    </row>
    <row r="81" spans="1:12" ht="12.75">
      <c r="A81" s="117"/>
      <c r="B81" s="283" t="s">
        <v>535</v>
      </c>
      <c r="C81" s="283"/>
      <c r="D81" s="326"/>
      <c r="E81" s="326"/>
      <c r="F81" s="325"/>
      <c r="G81" s="316">
        <f>DetailedBudget!H130</f>
        <v>0</v>
      </c>
      <c r="H81" s="315"/>
      <c r="I81" s="262"/>
      <c r="L81" s="283"/>
    </row>
    <row r="82" spans="1:12" ht="12.75">
      <c r="A82" s="117"/>
      <c r="B82" s="279" t="s">
        <v>536</v>
      </c>
      <c r="C82" s="283"/>
      <c r="D82" s="326"/>
      <c r="E82" s="326"/>
      <c r="F82" s="325"/>
      <c r="G82" s="316">
        <f>DetailedBudget!H131</f>
        <v>0</v>
      </c>
      <c r="H82" s="315"/>
      <c r="I82" s="262"/>
      <c r="L82" s="283"/>
    </row>
    <row r="83" spans="1:12" ht="12.75">
      <c r="A83" s="117"/>
      <c r="B83" s="283" t="s">
        <v>119</v>
      </c>
      <c r="C83" s="283" t="s">
        <v>120</v>
      </c>
      <c r="D83" s="326"/>
      <c r="E83" s="326"/>
      <c r="F83" s="325"/>
      <c r="G83" s="316">
        <f>DetailedBudget!H132</f>
        <v>0</v>
      </c>
      <c r="H83" s="315"/>
      <c r="I83" s="262"/>
      <c r="L83" s="279"/>
    </row>
    <row r="84" spans="1:12" ht="12.75">
      <c r="A84" s="117"/>
      <c r="B84" s="283"/>
      <c r="C84" s="283" t="s">
        <v>121</v>
      </c>
      <c r="D84" s="326"/>
      <c r="E84" s="326"/>
      <c r="F84" s="325"/>
      <c r="G84" s="316">
        <f>DetailedBudget!H133</f>
        <v>0</v>
      </c>
      <c r="H84" s="315"/>
      <c r="I84" s="262"/>
      <c r="L84" s="314"/>
    </row>
    <row r="85" spans="1:12" ht="12.75">
      <c r="A85" s="117"/>
      <c r="B85" s="283"/>
      <c r="C85" s="283" t="s">
        <v>122</v>
      </c>
      <c r="D85" s="326"/>
      <c r="E85" s="326"/>
      <c r="F85" s="325"/>
      <c r="G85" s="316">
        <f>DetailedBudget!H134</f>
        <v>0</v>
      </c>
      <c r="H85" s="315"/>
      <c r="I85" s="262"/>
      <c r="L85" s="127"/>
    </row>
    <row r="86" spans="1:12" ht="12.75">
      <c r="A86" s="117"/>
      <c r="B86" s="283"/>
      <c r="C86" s="283" t="s">
        <v>123</v>
      </c>
      <c r="D86" s="326"/>
      <c r="E86" s="326"/>
      <c r="F86" s="325"/>
      <c r="G86" s="316">
        <f>DetailedBudget!H135</f>
        <v>0</v>
      </c>
      <c r="H86" s="315"/>
      <c r="I86" s="262"/>
      <c r="L86" s="283"/>
    </row>
    <row r="87" spans="1:12" ht="12.75">
      <c r="A87" s="117"/>
      <c r="B87" s="283"/>
      <c r="C87" s="283" t="s">
        <v>124</v>
      </c>
      <c r="D87" s="326"/>
      <c r="E87" s="326"/>
      <c r="F87" s="325"/>
      <c r="G87" s="316">
        <f>DetailedBudget!H136</f>
        <v>0</v>
      </c>
      <c r="H87" s="315"/>
      <c r="I87" s="262"/>
      <c r="L87" s="283"/>
    </row>
    <row r="88" spans="1:12" ht="12.75">
      <c r="A88" s="117"/>
      <c r="B88" s="283"/>
      <c r="C88" s="283" t="s">
        <v>125</v>
      </c>
      <c r="D88" s="326"/>
      <c r="E88" s="326"/>
      <c r="F88" s="325"/>
      <c r="G88" s="316">
        <f>DetailedBudget!H137</f>
        <v>0</v>
      </c>
      <c r="H88" s="315"/>
      <c r="I88" s="262"/>
      <c r="L88" s="283"/>
    </row>
    <row r="89" spans="1:12" ht="12.75">
      <c r="A89" s="117"/>
      <c r="B89" s="283"/>
      <c r="C89" s="283" t="s">
        <v>126</v>
      </c>
      <c r="D89" s="326"/>
      <c r="E89" s="326"/>
      <c r="F89" s="325"/>
      <c r="G89" s="316">
        <f>DetailedBudget!H138</f>
        <v>0</v>
      </c>
      <c r="H89" s="315"/>
      <c r="I89" s="262"/>
      <c r="L89" s="283"/>
    </row>
    <row r="90" spans="1:12" ht="12.75">
      <c r="A90" s="117"/>
      <c r="B90" s="283"/>
      <c r="C90" s="283" t="s">
        <v>127</v>
      </c>
      <c r="D90" s="326"/>
      <c r="E90" s="326"/>
      <c r="F90" s="325"/>
      <c r="G90" s="316">
        <f>DetailedBudget!H139</f>
        <v>0</v>
      </c>
      <c r="H90" s="315"/>
      <c r="I90" s="262"/>
      <c r="L90" s="283"/>
    </row>
    <row r="91" spans="1:12" ht="12.75">
      <c r="A91" s="117"/>
      <c r="B91" s="283"/>
      <c r="C91" s="283" t="s">
        <v>128</v>
      </c>
      <c r="D91" s="326"/>
      <c r="E91" s="326"/>
      <c r="F91" s="325"/>
      <c r="G91" s="316">
        <f>DetailedBudget!H140</f>
        <v>0</v>
      </c>
      <c r="H91" s="315"/>
      <c r="I91" s="262"/>
      <c r="L91" s="283"/>
    </row>
    <row r="92" spans="1:12" ht="13.5" thickBot="1">
      <c r="A92" s="125"/>
      <c r="B92" s="280" t="s">
        <v>129</v>
      </c>
      <c r="C92" s="317"/>
      <c r="D92" s="317"/>
      <c r="E92" s="317"/>
      <c r="F92" s="325"/>
      <c r="G92" s="319">
        <f>DetailedBudget!H141</f>
        <v>0</v>
      </c>
      <c r="H92" s="318"/>
      <c r="I92" s="263"/>
      <c r="L92" s="283"/>
    </row>
    <row r="93" spans="1:12" ht="15.75" customHeight="1" thickBot="1">
      <c r="A93" s="125"/>
      <c r="B93" s="605" t="s">
        <v>131</v>
      </c>
      <c r="C93" s="317"/>
      <c r="D93" s="317"/>
      <c r="E93" s="317"/>
      <c r="F93" s="321">
        <f>SUM(F59:F92)</f>
        <v>0</v>
      </c>
      <c r="G93" s="322">
        <f>DetailedBudget!K142</f>
        <v>0</v>
      </c>
      <c r="H93" s="321">
        <f>F93-G93</f>
        <v>0</v>
      </c>
      <c r="I93" s="264">
        <f>IF(G93=0,0,H93/G93)</f>
        <v>0</v>
      </c>
      <c r="K93" s="18">
        <f>SUM(G59:G92)</f>
        <v>0</v>
      </c>
      <c r="L93" s="323"/>
    </row>
    <row r="94" spans="1:12" ht="15.75" customHeight="1" thickBot="1">
      <c r="A94" s="332"/>
      <c r="B94" s="135" t="s">
        <v>513</v>
      </c>
      <c r="C94" s="333"/>
      <c r="D94" s="333"/>
      <c r="E94" s="333"/>
      <c r="F94" s="334">
        <f>F93+F56+F45+F15</f>
        <v>0</v>
      </c>
      <c r="G94" s="335">
        <f>DetailedBudget!K143</f>
        <v>0</v>
      </c>
      <c r="H94" s="334">
        <f>F94-G94</f>
        <v>0</v>
      </c>
      <c r="I94" s="265">
        <f>IF(G94=0,0,H94/G94)</f>
        <v>0</v>
      </c>
      <c r="K94" s="18">
        <f>SUM(K9:K93)</f>
        <v>0</v>
      </c>
      <c r="L94" s="323"/>
    </row>
    <row r="95" spans="1:12" ht="12.75">
      <c r="A95" s="129"/>
      <c r="B95" s="323"/>
      <c r="C95" s="323"/>
      <c r="D95" s="323"/>
      <c r="E95" s="323"/>
      <c r="F95" s="523"/>
      <c r="G95" s="316"/>
      <c r="H95" s="316"/>
      <c r="I95" s="193"/>
      <c r="L95" s="323"/>
    </row>
    <row r="96" spans="1:12" ht="12.75">
      <c r="A96" s="130" t="str">
        <f>DetailedBudget!A145</f>
        <v>05</v>
      </c>
      <c r="B96" s="314" t="s">
        <v>52</v>
      </c>
      <c r="C96" s="336"/>
      <c r="D96" s="336"/>
      <c r="E96" s="336"/>
      <c r="F96" s="524"/>
      <c r="G96" s="324"/>
      <c r="H96" s="324"/>
      <c r="I96" s="269"/>
      <c r="L96" s="279"/>
    </row>
    <row r="97" spans="1:9" ht="12.75">
      <c r="A97" s="131"/>
      <c r="B97" s="278" t="s">
        <v>132</v>
      </c>
      <c r="C97" s="314"/>
      <c r="D97" s="314"/>
      <c r="E97" s="314"/>
      <c r="F97" s="315"/>
      <c r="G97" s="316"/>
      <c r="H97" s="315"/>
      <c r="I97" s="262"/>
    </row>
    <row r="98" spans="1:9" ht="12.75">
      <c r="A98" s="131"/>
      <c r="B98" s="283" t="s">
        <v>89</v>
      </c>
      <c r="C98" s="314"/>
      <c r="D98" s="314"/>
      <c r="E98" s="314"/>
      <c r="F98" s="325"/>
      <c r="G98" s="316">
        <f>DetailedBudget!I148</f>
        <v>0</v>
      </c>
      <c r="H98" s="315"/>
      <c r="I98" s="262"/>
    </row>
    <row r="99" spans="1:9" ht="12.75">
      <c r="A99" s="117"/>
      <c r="B99" s="279" t="s">
        <v>90</v>
      </c>
      <c r="C99" s="266"/>
      <c r="D99" s="266"/>
      <c r="E99" s="266"/>
      <c r="F99" s="325"/>
      <c r="G99" s="316">
        <f>DetailedBudget!I151</f>
        <v>0</v>
      </c>
      <c r="H99" s="315"/>
      <c r="I99" s="262"/>
    </row>
    <row r="100" spans="1:12" ht="12.75">
      <c r="A100" s="117"/>
      <c r="B100" s="279" t="s">
        <v>377</v>
      </c>
      <c r="C100" s="266"/>
      <c r="D100" s="266"/>
      <c r="E100" s="266"/>
      <c r="F100" s="325"/>
      <c r="G100" s="316">
        <f>DetailedBudget!I154</f>
        <v>0</v>
      </c>
      <c r="H100" s="315"/>
      <c r="I100" s="262"/>
      <c r="L100" s="283"/>
    </row>
    <row r="101" spans="1:12" ht="12.75">
      <c r="A101" s="117"/>
      <c r="B101" s="279" t="s">
        <v>135</v>
      </c>
      <c r="C101" s="266"/>
      <c r="D101" s="266"/>
      <c r="E101" s="266"/>
      <c r="F101" s="325"/>
      <c r="G101" s="316">
        <f>DetailedBudget!I157</f>
        <v>0</v>
      </c>
      <c r="H101" s="315"/>
      <c r="I101" s="262"/>
      <c r="L101" s="283"/>
    </row>
    <row r="102" spans="1:9" ht="12.75">
      <c r="A102" s="117"/>
      <c r="B102" s="279" t="s">
        <v>95</v>
      </c>
      <c r="C102" s="266"/>
      <c r="D102" s="266"/>
      <c r="E102" s="266"/>
      <c r="F102" s="325"/>
      <c r="G102" s="316">
        <f>DetailedBudget!I160</f>
        <v>0</v>
      </c>
      <c r="H102" s="315"/>
      <c r="I102" s="262"/>
    </row>
    <row r="103" spans="1:12" ht="12.75">
      <c r="A103" s="117"/>
      <c r="B103" s="279" t="s">
        <v>378</v>
      </c>
      <c r="C103" s="266"/>
      <c r="D103" s="266"/>
      <c r="E103" s="266"/>
      <c r="F103" s="325"/>
      <c r="G103" s="316">
        <f>DetailedBudget!I163</f>
        <v>0</v>
      </c>
      <c r="H103" s="315"/>
      <c r="I103" s="262"/>
      <c r="L103" s="283"/>
    </row>
    <row r="104" spans="1:12" ht="12.75">
      <c r="A104" s="117"/>
      <c r="B104" s="279" t="s">
        <v>379</v>
      </c>
      <c r="C104" s="266"/>
      <c r="D104" s="266"/>
      <c r="E104" s="266"/>
      <c r="F104" s="325"/>
      <c r="G104" s="316">
        <f>DetailedBudget!I166</f>
        <v>0</v>
      </c>
      <c r="H104" s="315"/>
      <c r="I104" s="262"/>
      <c r="L104" s="283"/>
    </row>
    <row r="105" spans="1:9" ht="12.75">
      <c r="A105" s="117"/>
      <c r="B105" s="279" t="s">
        <v>134</v>
      </c>
      <c r="C105" s="266"/>
      <c r="D105" s="266"/>
      <c r="E105" s="266"/>
      <c r="F105" s="325"/>
      <c r="G105" s="316">
        <f>DetailedBudget!I169</f>
        <v>0</v>
      </c>
      <c r="H105" s="315"/>
      <c r="I105" s="262"/>
    </row>
    <row r="106" spans="1:12" ht="12.75">
      <c r="A106" s="117"/>
      <c r="B106" s="279" t="s">
        <v>383</v>
      </c>
      <c r="C106" s="266"/>
      <c r="D106" s="266"/>
      <c r="E106" s="266"/>
      <c r="F106" s="325"/>
      <c r="G106" s="316">
        <f>DetailedBudget!I172</f>
        <v>0</v>
      </c>
      <c r="H106" s="315"/>
      <c r="I106" s="262"/>
      <c r="L106" s="283"/>
    </row>
    <row r="107" spans="1:12" ht="12.75">
      <c r="A107" s="117"/>
      <c r="B107" s="266" t="s">
        <v>18</v>
      </c>
      <c r="C107" s="266"/>
      <c r="D107" s="266"/>
      <c r="E107" s="266"/>
      <c r="F107" s="325"/>
      <c r="G107" s="316">
        <f>DetailedBudget!I175</f>
        <v>0</v>
      </c>
      <c r="H107" s="315"/>
      <c r="I107" s="262"/>
      <c r="L107" s="283"/>
    </row>
    <row r="108" spans="1:9" ht="12.75">
      <c r="A108" s="117"/>
      <c r="B108" s="266" t="s">
        <v>88</v>
      </c>
      <c r="C108" s="266"/>
      <c r="D108" s="266"/>
      <c r="E108" s="266"/>
      <c r="F108" s="325"/>
      <c r="G108" s="316">
        <f>DetailedBudget!I178</f>
        <v>0</v>
      </c>
      <c r="H108" s="315"/>
      <c r="I108" s="262"/>
    </row>
    <row r="109" spans="1:12" ht="12.75">
      <c r="A109" s="131"/>
      <c r="B109" s="278" t="s">
        <v>136</v>
      </c>
      <c r="C109" s="314"/>
      <c r="D109" s="314"/>
      <c r="E109" s="314"/>
      <c r="F109" s="325"/>
      <c r="G109" s="316"/>
      <c r="H109" s="315"/>
      <c r="I109" s="262"/>
      <c r="L109" s="283"/>
    </row>
    <row r="110" spans="1:12" ht="12.75">
      <c r="A110" s="122"/>
      <c r="B110" s="279" t="s">
        <v>96</v>
      </c>
      <c r="C110" s="266"/>
      <c r="D110" s="266"/>
      <c r="E110" s="266"/>
      <c r="F110" s="325"/>
      <c r="G110" s="316">
        <f>DetailedBudget!I182</f>
        <v>0</v>
      </c>
      <c r="H110" s="315"/>
      <c r="I110" s="262"/>
      <c r="L110" s="283"/>
    </row>
    <row r="111" spans="1:9" ht="12.75">
      <c r="A111" s="122"/>
      <c r="B111" s="279" t="s">
        <v>138</v>
      </c>
      <c r="C111" s="266"/>
      <c r="D111" s="266"/>
      <c r="E111" s="266"/>
      <c r="F111" s="325"/>
      <c r="G111" s="316">
        <f>DetailedBudget!I185</f>
        <v>0</v>
      </c>
      <c r="H111" s="315"/>
      <c r="I111" s="262"/>
    </row>
    <row r="112" spans="1:12" ht="12.75">
      <c r="A112" s="122"/>
      <c r="B112" s="279" t="s">
        <v>137</v>
      </c>
      <c r="C112" s="266"/>
      <c r="D112" s="266"/>
      <c r="E112" s="266"/>
      <c r="F112" s="325"/>
      <c r="G112" s="316">
        <f>DetailedBudget!I188</f>
        <v>0</v>
      </c>
      <c r="H112" s="315"/>
      <c r="I112" s="262"/>
      <c r="L112" s="283"/>
    </row>
    <row r="113" spans="1:12" ht="12.75">
      <c r="A113" s="117"/>
      <c r="B113" s="279" t="s">
        <v>139</v>
      </c>
      <c r="C113" s="266"/>
      <c r="D113" s="266"/>
      <c r="E113" s="266"/>
      <c r="F113" s="325"/>
      <c r="G113" s="316">
        <f>DetailedBudget!I191</f>
        <v>0</v>
      </c>
      <c r="H113" s="315"/>
      <c r="I113" s="262"/>
      <c r="L113" s="283"/>
    </row>
    <row r="114" spans="1:9" ht="12.75">
      <c r="A114" s="122"/>
      <c r="B114" s="279" t="s">
        <v>140</v>
      </c>
      <c r="C114" s="266"/>
      <c r="D114" s="266"/>
      <c r="E114" s="266"/>
      <c r="F114" s="325"/>
      <c r="G114" s="316">
        <f>DetailedBudget!I194</f>
        <v>0</v>
      </c>
      <c r="H114" s="315"/>
      <c r="I114" s="262"/>
    </row>
    <row r="115" spans="1:12" ht="12.75">
      <c r="A115" s="122"/>
      <c r="B115" s="279" t="s">
        <v>88</v>
      </c>
      <c r="C115" s="266"/>
      <c r="D115" s="266"/>
      <c r="E115" s="266"/>
      <c r="F115" s="325"/>
      <c r="G115" s="316">
        <f>DetailedBudget!I197</f>
        <v>0</v>
      </c>
      <c r="H115" s="315"/>
      <c r="I115" s="262"/>
      <c r="L115" s="283"/>
    </row>
    <row r="116" spans="1:12" ht="12.75">
      <c r="A116" s="131"/>
      <c r="B116" s="278" t="s">
        <v>141</v>
      </c>
      <c r="C116" s="314"/>
      <c r="D116" s="314"/>
      <c r="E116" s="314"/>
      <c r="F116" s="325"/>
      <c r="G116" s="316"/>
      <c r="H116" s="315"/>
      <c r="I116" s="262"/>
      <c r="L116" s="283"/>
    </row>
    <row r="117" spans="1:9" ht="12.75">
      <c r="A117" s="122"/>
      <c r="B117" s="279" t="s">
        <v>142</v>
      </c>
      <c r="C117" s="266"/>
      <c r="D117" s="266"/>
      <c r="E117" s="266"/>
      <c r="F117" s="325"/>
      <c r="G117" s="316">
        <f>DetailedBudget!I201</f>
        <v>0</v>
      </c>
      <c r="H117" s="315"/>
      <c r="I117" s="262"/>
    </row>
    <row r="118" spans="1:12" ht="12.75">
      <c r="A118" s="122"/>
      <c r="B118" s="279" t="s">
        <v>143</v>
      </c>
      <c r="C118" s="266"/>
      <c r="D118" s="266"/>
      <c r="E118" s="266"/>
      <c r="F118" s="325"/>
      <c r="G118" s="316">
        <f>DetailedBudget!I204</f>
        <v>0</v>
      </c>
      <c r="H118" s="315"/>
      <c r="I118" s="262"/>
      <c r="L118" s="283"/>
    </row>
    <row r="119" spans="1:12" ht="12.75">
      <c r="A119" s="122"/>
      <c r="B119" s="279" t="s">
        <v>151</v>
      </c>
      <c r="C119" s="266"/>
      <c r="D119" s="266"/>
      <c r="E119" s="266"/>
      <c r="F119" s="325"/>
      <c r="G119" s="316">
        <f>DetailedBudget!I207</f>
        <v>0</v>
      </c>
      <c r="H119" s="315"/>
      <c r="I119" s="262"/>
      <c r="L119" s="283"/>
    </row>
    <row r="120" spans="1:9" ht="12.75">
      <c r="A120" s="122"/>
      <c r="B120" s="279" t="s">
        <v>144</v>
      </c>
      <c r="C120" s="266"/>
      <c r="D120" s="266"/>
      <c r="E120" s="266"/>
      <c r="F120" s="325"/>
      <c r="G120" s="316">
        <f>DetailedBudget!I210</f>
        <v>0</v>
      </c>
      <c r="H120" s="315"/>
      <c r="I120" s="262"/>
    </row>
    <row r="121" spans="1:12" ht="12.75">
      <c r="A121" s="122"/>
      <c r="B121" s="279" t="s">
        <v>145</v>
      </c>
      <c r="C121" s="266"/>
      <c r="D121" s="266"/>
      <c r="E121" s="266"/>
      <c r="F121" s="325"/>
      <c r="G121" s="316">
        <f>DetailedBudget!I213</f>
        <v>0</v>
      </c>
      <c r="H121" s="315"/>
      <c r="I121" s="262"/>
      <c r="L121" s="283"/>
    </row>
    <row r="122" spans="1:12" ht="12.75">
      <c r="A122" s="122"/>
      <c r="B122" s="279" t="s">
        <v>146</v>
      </c>
      <c r="C122" s="266"/>
      <c r="D122" s="266"/>
      <c r="E122" s="266"/>
      <c r="F122" s="325"/>
      <c r="G122" s="316">
        <f>DetailedBudget!I216</f>
        <v>0</v>
      </c>
      <c r="H122" s="315"/>
      <c r="I122" s="262"/>
      <c r="L122" s="283"/>
    </row>
    <row r="123" spans="1:9" ht="12.75">
      <c r="A123" s="122"/>
      <c r="B123" s="279" t="s">
        <v>19</v>
      </c>
      <c r="C123" s="266"/>
      <c r="D123" s="266"/>
      <c r="E123" s="266"/>
      <c r="F123" s="325"/>
      <c r="G123" s="316">
        <f>DetailedBudget!I219</f>
        <v>0</v>
      </c>
      <c r="H123" s="315"/>
      <c r="I123" s="262"/>
    </row>
    <row r="124" spans="2:12" ht="12.75">
      <c r="B124" s="633" t="s">
        <v>147</v>
      </c>
      <c r="C124" s="266"/>
      <c r="D124" s="266"/>
      <c r="E124" s="266"/>
      <c r="F124" s="325"/>
      <c r="G124" s="316">
        <f>DetailedBudget!I222</f>
        <v>0</v>
      </c>
      <c r="H124" s="315"/>
      <c r="I124" s="262"/>
      <c r="L124" s="283"/>
    </row>
    <row r="125" spans="2:12" ht="12.75">
      <c r="B125" s="633" t="s">
        <v>148</v>
      </c>
      <c r="C125" s="266"/>
      <c r="D125" s="266"/>
      <c r="E125" s="266"/>
      <c r="F125" s="325"/>
      <c r="G125" s="316">
        <f>DetailedBudget!I225</f>
        <v>0</v>
      </c>
      <c r="H125" s="315"/>
      <c r="I125" s="262"/>
      <c r="L125" s="283"/>
    </row>
    <row r="126" spans="1:12" ht="12.75">
      <c r="A126" s="122"/>
      <c r="B126" s="266" t="s">
        <v>33</v>
      </c>
      <c r="C126" s="266"/>
      <c r="D126" s="266"/>
      <c r="E126" s="266"/>
      <c r="F126" s="325"/>
      <c r="G126" s="316">
        <f>DetailedBudget!I228</f>
        <v>0</v>
      </c>
      <c r="H126" s="315"/>
      <c r="I126" s="262"/>
      <c r="L126" s="279"/>
    </row>
    <row r="127" spans="1:12" ht="12.75">
      <c r="A127" s="122"/>
      <c r="B127" s="266" t="s">
        <v>20</v>
      </c>
      <c r="C127" s="266"/>
      <c r="D127" s="266"/>
      <c r="E127" s="266"/>
      <c r="F127" s="325"/>
      <c r="G127" s="316">
        <f>DetailedBudget!I231</f>
        <v>0</v>
      </c>
      <c r="H127" s="315"/>
      <c r="I127" s="262"/>
      <c r="L127" s="283"/>
    </row>
    <row r="128" spans="1:12" ht="12.75">
      <c r="A128" s="122"/>
      <c r="B128" s="279" t="s">
        <v>149</v>
      </c>
      <c r="C128" s="266"/>
      <c r="D128" s="266"/>
      <c r="E128" s="266"/>
      <c r="F128" s="325"/>
      <c r="G128" s="316">
        <f>DetailedBudget!I234</f>
        <v>0</v>
      </c>
      <c r="H128" s="315"/>
      <c r="I128" s="262"/>
      <c r="L128" s="283"/>
    </row>
    <row r="129" spans="1:12" ht="12.75">
      <c r="A129" s="122"/>
      <c r="B129" s="279" t="s">
        <v>88</v>
      </c>
      <c r="C129" s="266"/>
      <c r="D129" s="266"/>
      <c r="E129" s="266"/>
      <c r="F129" s="325"/>
      <c r="G129" s="316">
        <f>DetailedBudget!I237</f>
        <v>0</v>
      </c>
      <c r="H129" s="315"/>
      <c r="I129" s="262"/>
      <c r="L129" s="279"/>
    </row>
    <row r="130" spans="1:12" ht="12.75">
      <c r="A130" s="132"/>
      <c r="B130" s="278" t="s">
        <v>150</v>
      </c>
      <c r="C130" s="314"/>
      <c r="D130" s="314"/>
      <c r="E130" s="314"/>
      <c r="F130" s="325"/>
      <c r="G130" s="316"/>
      <c r="H130" s="315"/>
      <c r="I130" s="262"/>
      <c r="L130" s="283"/>
    </row>
    <row r="131" spans="1:9" ht="12.75">
      <c r="A131" s="122"/>
      <c r="B131" s="279" t="s">
        <v>158</v>
      </c>
      <c r="C131" s="266"/>
      <c r="D131" s="266"/>
      <c r="E131" s="266"/>
      <c r="F131" s="325"/>
      <c r="G131" s="316">
        <f>DetailedBudget!I241</f>
        <v>0</v>
      </c>
      <c r="H131" s="315"/>
      <c r="I131" s="262"/>
    </row>
    <row r="132" spans="1:12" ht="12.75">
      <c r="A132" s="122"/>
      <c r="B132" s="279" t="s">
        <v>159</v>
      </c>
      <c r="C132" s="266"/>
      <c r="D132" s="266"/>
      <c r="E132" s="266"/>
      <c r="F132" s="325"/>
      <c r="G132" s="316">
        <f>DetailedBudget!I244</f>
        <v>0</v>
      </c>
      <c r="H132" s="315"/>
      <c r="I132" s="262"/>
      <c r="L132" s="283"/>
    </row>
    <row r="133" spans="1:12" ht="12.75">
      <c r="A133" s="122"/>
      <c r="B133" s="279" t="s">
        <v>88</v>
      </c>
      <c r="C133" s="266"/>
      <c r="D133" s="266"/>
      <c r="E133" s="266"/>
      <c r="F133" s="325"/>
      <c r="G133" s="316">
        <f>DetailedBudget!I247</f>
        <v>0</v>
      </c>
      <c r="H133" s="315"/>
      <c r="I133" s="262"/>
      <c r="L133" s="283"/>
    </row>
    <row r="134" spans="1:12" ht="12.75">
      <c r="A134" s="122"/>
      <c r="B134" s="282" t="s">
        <v>518</v>
      </c>
      <c r="C134" s="266"/>
      <c r="D134" s="266"/>
      <c r="E134" s="266"/>
      <c r="F134" s="325"/>
      <c r="G134" s="316"/>
      <c r="H134" s="315"/>
      <c r="I134" s="262"/>
      <c r="L134" s="283"/>
    </row>
    <row r="135" spans="1:12" ht="12.75">
      <c r="A135" s="122"/>
      <c r="B135" s="283" t="s">
        <v>519</v>
      </c>
      <c r="C135" s="266"/>
      <c r="D135" s="266"/>
      <c r="E135" s="266"/>
      <c r="F135" s="325"/>
      <c r="G135" s="316">
        <f>DetailedBudget!I251</f>
        <v>0</v>
      </c>
      <c r="H135" s="315"/>
      <c r="I135" s="262"/>
      <c r="L135" s="283"/>
    </row>
    <row r="136" spans="1:12" ht="12.75">
      <c r="A136" s="122"/>
      <c r="B136" s="283" t="s">
        <v>520</v>
      </c>
      <c r="C136" s="266"/>
      <c r="D136" s="266"/>
      <c r="E136" s="266"/>
      <c r="F136" s="325"/>
      <c r="G136" s="316">
        <f>DetailedBudget!I254</f>
        <v>0</v>
      </c>
      <c r="H136" s="315"/>
      <c r="I136" s="262"/>
      <c r="L136" s="283"/>
    </row>
    <row r="137" spans="1:12" ht="12.75">
      <c r="A137" s="122"/>
      <c r="B137" s="283" t="s">
        <v>516</v>
      </c>
      <c r="C137" s="266"/>
      <c r="D137" s="266"/>
      <c r="E137" s="266"/>
      <c r="F137" s="325"/>
      <c r="G137" s="316">
        <f>DetailedBudget!I257</f>
        <v>0</v>
      </c>
      <c r="H137" s="315"/>
      <c r="I137" s="262"/>
      <c r="L137" s="283"/>
    </row>
    <row r="138" spans="1:12" ht="12.75">
      <c r="A138" s="132"/>
      <c r="B138" s="278" t="s">
        <v>100</v>
      </c>
      <c r="C138" s="314"/>
      <c r="D138" s="314"/>
      <c r="E138" s="314"/>
      <c r="F138" s="325"/>
      <c r="G138" s="316"/>
      <c r="H138" s="315"/>
      <c r="I138" s="262"/>
      <c r="L138" s="279"/>
    </row>
    <row r="139" spans="1:12" ht="12.75">
      <c r="A139" s="132"/>
      <c r="B139" s="279" t="s">
        <v>37</v>
      </c>
      <c r="C139" s="266"/>
      <c r="D139" s="266"/>
      <c r="E139" s="266"/>
      <c r="F139" s="325"/>
      <c r="G139" s="316">
        <f>DetailedBudget!I261</f>
        <v>0</v>
      </c>
      <c r="H139" s="315"/>
      <c r="I139" s="262"/>
      <c r="L139" s="283"/>
    </row>
    <row r="140" spans="1:12" ht="12.75">
      <c r="A140" s="132"/>
      <c r="B140" s="279" t="s">
        <v>374</v>
      </c>
      <c r="C140" s="266"/>
      <c r="D140" s="266"/>
      <c r="E140" s="266"/>
      <c r="F140" s="325"/>
      <c r="G140" s="316">
        <f>DetailedBudget!I264</f>
        <v>0</v>
      </c>
      <c r="H140" s="315"/>
      <c r="I140" s="262"/>
      <c r="L140" s="283"/>
    </row>
    <row r="141" spans="1:9" ht="12.75">
      <c r="A141" s="122"/>
      <c r="B141" s="279" t="s">
        <v>347</v>
      </c>
      <c r="C141" s="266"/>
      <c r="D141" s="266"/>
      <c r="E141" s="266"/>
      <c r="F141" s="325"/>
      <c r="G141" s="316">
        <f>DetailedBudget!I264</f>
        <v>0</v>
      </c>
      <c r="H141" s="315"/>
      <c r="I141" s="262"/>
    </row>
    <row r="142" spans="1:12" ht="12.75">
      <c r="A142" s="122"/>
      <c r="B142" s="279" t="s">
        <v>351</v>
      </c>
      <c r="C142" s="266"/>
      <c r="D142" s="266"/>
      <c r="E142" s="266"/>
      <c r="F142" s="325"/>
      <c r="G142" s="316">
        <f>DetailedBudget!I270</f>
        <v>0</v>
      </c>
      <c r="H142" s="315"/>
      <c r="I142" s="262"/>
      <c r="L142" s="283"/>
    </row>
    <row r="143" spans="1:12" ht="12.75">
      <c r="A143" s="117"/>
      <c r="B143" s="279" t="s">
        <v>345</v>
      </c>
      <c r="C143" s="266"/>
      <c r="D143" s="266"/>
      <c r="E143" s="266"/>
      <c r="F143" s="325"/>
      <c r="G143" s="316">
        <f>DetailedBudget!I273</f>
        <v>0</v>
      </c>
      <c r="H143" s="315"/>
      <c r="I143" s="262"/>
      <c r="L143" s="283"/>
    </row>
    <row r="144" spans="1:9" ht="12.75">
      <c r="A144" s="117"/>
      <c r="B144" s="279" t="s">
        <v>356</v>
      </c>
      <c r="C144" s="266"/>
      <c r="D144" s="266"/>
      <c r="E144" s="266"/>
      <c r="F144" s="325"/>
      <c r="G144" s="316">
        <f>DetailedBudget!I276</f>
        <v>0</v>
      </c>
      <c r="H144" s="315"/>
      <c r="I144" s="262"/>
    </row>
    <row r="145" spans="1:12" ht="12.75">
      <c r="A145" s="117"/>
      <c r="B145" s="279" t="s">
        <v>354</v>
      </c>
      <c r="C145" s="266"/>
      <c r="D145" s="266"/>
      <c r="E145" s="266"/>
      <c r="F145" s="325"/>
      <c r="G145" s="316">
        <f>DetailedBudget!I279</f>
        <v>0</v>
      </c>
      <c r="H145" s="315"/>
      <c r="I145" s="262"/>
      <c r="L145" s="283"/>
    </row>
    <row r="146" spans="1:12" ht="12.75">
      <c r="A146" s="122"/>
      <c r="B146" s="279" t="s">
        <v>355</v>
      </c>
      <c r="C146" s="266"/>
      <c r="D146" s="266"/>
      <c r="E146" s="266"/>
      <c r="F146" s="325"/>
      <c r="G146" s="316">
        <f>DetailedBudget!I282</f>
        <v>0</v>
      </c>
      <c r="H146" s="315"/>
      <c r="I146" s="262"/>
      <c r="L146" s="283"/>
    </row>
    <row r="147" spans="1:9" ht="12.75">
      <c r="A147" s="122"/>
      <c r="B147" s="279" t="s">
        <v>380</v>
      </c>
      <c r="C147" s="266"/>
      <c r="D147" s="266"/>
      <c r="E147" s="266"/>
      <c r="F147" s="325"/>
      <c r="G147" s="316">
        <f>DetailedBudget!I285</f>
        <v>0</v>
      </c>
      <c r="H147" s="315"/>
      <c r="I147" s="262"/>
    </row>
    <row r="148" spans="1:12" ht="12.75">
      <c r="A148" s="122"/>
      <c r="B148" s="279" t="s">
        <v>353</v>
      </c>
      <c r="C148" s="266"/>
      <c r="D148" s="266"/>
      <c r="E148" s="266"/>
      <c r="F148" s="325"/>
      <c r="G148" s="316">
        <f>DetailedBudget!I288</f>
        <v>0</v>
      </c>
      <c r="H148" s="315"/>
      <c r="I148" s="262"/>
      <c r="L148" s="283"/>
    </row>
    <row r="149" spans="1:12" ht="12.75">
      <c r="A149" s="122"/>
      <c r="B149" s="279" t="s">
        <v>352</v>
      </c>
      <c r="C149" s="266"/>
      <c r="D149" s="266"/>
      <c r="E149" s="266"/>
      <c r="F149" s="325"/>
      <c r="G149" s="316">
        <f>DetailedBudget!I291</f>
        <v>0</v>
      </c>
      <c r="H149" s="315"/>
      <c r="I149" s="262"/>
      <c r="L149" s="283"/>
    </row>
    <row r="150" spans="1:9" ht="12.75">
      <c r="A150" s="122"/>
      <c r="B150" s="279" t="s">
        <v>357</v>
      </c>
      <c r="C150" s="266"/>
      <c r="D150" s="266"/>
      <c r="E150" s="266"/>
      <c r="F150" s="325"/>
      <c r="G150" s="316">
        <f>DetailedBudget!I294</f>
        <v>0</v>
      </c>
      <c r="H150" s="315"/>
      <c r="I150" s="262"/>
    </row>
    <row r="151" spans="1:12" ht="12.75">
      <c r="A151" s="117"/>
      <c r="B151" s="279" t="s">
        <v>375</v>
      </c>
      <c r="C151" s="266"/>
      <c r="D151" s="266"/>
      <c r="E151" s="266"/>
      <c r="F151" s="325"/>
      <c r="G151" s="316">
        <f>DetailedBudget!I297</f>
        <v>0</v>
      </c>
      <c r="H151" s="315"/>
      <c r="I151" s="262"/>
      <c r="L151" s="283"/>
    </row>
    <row r="152" spans="1:12" ht="12.75">
      <c r="A152" s="117"/>
      <c r="B152" s="279" t="s">
        <v>348</v>
      </c>
      <c r="C152" s="266"/>
      <c r="D152" s="266"/>
      <c r="E152" s="266"/>
      <c r="F152" s="325"/>
      <c r="G152" s="316">
        <f>DetailedBudget!I300</f>
        <v>0</v>
      </c>
      <c r="H152" s="315"/>
      <c r="I152" s="262"/>
      <c r="L152" s="283"/>
    </row>
    <row r="153" spans="1:9" ht="12.75">
      <c r="A153" s="122"/>
      <c r="B153" s="279" t="s">
        <v>349</v>
      </c>
      <c r="C153" s="266"/>
      <c r="D153" s="266"/>
      <c r="E153" s="266"/>
      <c r="F153" s="325"/>
      <c r="G153" s="316">
        <f>DetailedBudget!I303</f>
        <v>0</v>
      </c>
      <c r="H153" s="315"/>
      <c r="I153" s="262"/>
    </row>
    <row r="154" spans="1:12" ht="12.75">
      <c r="A154" s="122"/>
      <c r="B154" s="279" t="s">
        <v>368</v>
      </c>
      <c r="C154" s="266"/>
      <c r="D154" s="266"/>
      <c r="E154" s="266"/>
      <c r="F154" s="325"/>
      <c r="G154" s="316">
        <f>DetailedBudget!I306</f>
        <v>0</v>
      </c>
      <c r="H154" s="315"/>
      <c r="I154" s="262"/>
      <c r="L154" s="283"/>
    </row>
    <row r="155" spans="1:12" ht="12.75">
      <c r="A155" s="122"/>
      <c r="B155" s="279" t="s">
        <v>88</v>
      </c>
      <c r="C155" s="266"/>
      <c r="D155" s="266"/>
      <c r="E155" s="266"/>
      <c r="F155" s="325"/>
      <c r="G155" s="316">
        <f>DetailedBudget!I309</f>
        <v>0</v>
      </c>
      <c r="H155" s="315"/>
      <c r="I155" s="262"/>
      <c r="L155" s="283"/>
    </row>
    <row r="156" spans="1:9" ht="12.75">
      <c r="A156" s="132"/>
      <c r="B156" s="278" t="s">
        <v>152</v>
      </c>
      <c r="C156" s="314"/>
      <c r="D156" s="314"/>
      <c r="E156" s="314"/>
      <c r="F156" s="325"/>
      <c r="G156" s="316"/>
      <c r="H156" s="315"/>
      <c r="I156" s="262"/>
    </row>
    <row r="157" spans="1:12" ht="12.75">
      <c r="A157" s="122"/>
      <c r="B157" s="279" t="s">
        <v>381</v>
      </c>
      <c r="C157" s="266"/>
      <c r="D157" s="266"/>
      <c r="E157" s="266"/>
      <c r="F157" s="325"/>
      <c r="G157" s="316">
        <f>DetailedBudget!I313</f>
        <v>0</v>
      </c>
      <c r="H157" s="315"/>
      <c r="I157" s="262"/>
      <c r="L157" s="283"/>
    </row>
    <row r="158" spans="1:12" ht="12.75">
      <c r="A158" s="122"/>
      <c r="B158" s="279" t="s">
        <v>382</v>
      </c>
      <c r="C158" s="266"/>
      <c r="D158" s="266"/>
      <c r="E158" s="266"/>
      <c r="F158" s="325"/>
      <c r="G158" s="316">
        <f>DetailedBudget!I316</f>
        <v>0</v>
      </c>
      <c r="H158" s="315"/>
      <c r="I158" s="262"/>
      <c r="L158" s="283"/>
    </row>
    <row r="159" spans="1:9" ht="12.75">
      <c r="A159" s="122"/>
      <c r="B159" s="279" t="s">
        <v>154</v>
      </c>
      <c r="C159" s="266"/>
      <c r="D159" s="266"/>
      <c r="E159" s="266"/>
      <c r="F159" s="325"/>
      <c r="G159" s="316">
        <f>DetailedBudget!I319</f>
        <v>0</v>
      </c>
      <c r="H159" s="315"/>
      <c r="I159" s="262"/>
    </row>
    <row r="160" spans="1:12" ht="12.75">
      <c r="A160" s="122"/>
      <c r="B160" s="279" t="s">
        <v>155</v>
      </c>
      <c r="C160" s="266"/>
      <c r="D160" s="266"/>
      <c r="E160" s="266"/>
      <c r="F160" s="325"/>
      <c r="G160" s="316">
        <f>DetailedBudget!I322</f>
        <v>0</v>
      </c>
      <c r="H160" s="315"/>
      <c r="I160" s="262"/>
      <c r="L160" s="279"/>
    </row>
    <row r="161" spans="1:12" ht="12.75">
      <c r="A161" s="122"/>
      <c r="B161" s="279" t="s">
        <v>157</v>
      </c>
      <c r="C161" s="266"/>
      <c r="D161" s="266"/>
      <c r="E161" s="266"/>
      <c r="F161" s="325"/>
      <c r="G161" s="316">
        <f>DetailedBudget!I325</f>
        <v>0</v>
      </c>
      <c r="H161" s="315"/>
      <c r="I161" s="262"/>
      <c r="L161" s="283"/>
    </row>
    <row r="162" spans="1:9" ht="12.75">
      <c r="A162" s="122"/>
      <c r="B162" s="279" t="s">
        <v>156</v>
      </c>
      <c r="C162" s="266"/>
      <c r="D162" s="266"/>
      <c r="E162" s="266"/>
      <c r="F162" s="325"/>
      <c r="G162" s="316">
        <f>DetailedBudget!I328</f>
        <v>0</v>
      </c>
      <c r="H162" s="315"/>
      <c r="I162" s="262"/>
    </row>
    <row r="163" spans="1:9" ht="12.75">
      <c r="A163" s="122"/>
      <c r="B163" s="279" t="s">
        <v>88</v>
      </c>
      <c r="C163" s="266"/>
      <c r="D163" s="266"/>
      <c r="E163" s="266"/>
      <c r="F163" s="325"/>
      <c r="G163" s="316">
        <f>DetailedBudget!I331</f>
        <v>0</v>
      </c>
      <c r="H163" s="315"/>
      <c r="I163" s="262"/>
    </row>
    <row r="164" spans="1:9" ht="12.75">
      <c r="A164" s="132"/>
      <c r="B164" s="278" t="s">
        <v>160</v>
      </c>
      <c r="C164" s="314"/>
      <c r="D164" s="314"/>
      <c r="E164" s="314"/>
      <c r="F164" s="325"/>
      <c r="G164" s="316"/>
      <c r="H164" s="315"/>
      <c r="I164" s="262"/>
    </row>
    <row r="165" spans="1:9" ht="12.75">
      <c r="A165" s="122"/>
      <c r="B165" s="279" t="s">
        <v>133</v>
      </c>
      <c r="C165" s="266"/>
      <c r="D165" s="266"/>
      <c r="E165" s="266"/>
      <c r="F165" s="325"/>
      <c r="G165" s="316">
        <f>DetailedBudget!I335</f>
        <v>0</v>
      </c>
      <c r="H165" s="315"/>
      <c r="I165" s="262"/>
    </row>
    <row r="166" spans="1:12" ht="12.75">
      <c r="A166" s="122"/>
      <c r="B166" s="279" t="s">
        <v>161</v>
      </c>
      <c r="C166" s="266"/>
      <c r="D166" s="266"/>
      <c r="E166" s="266"/>
      <c r="F166" s="325"/>
      <c r="G166" s="316">
        <f>DetailedBudget!I338</f>
        <v>0</v>
      </c>
      <c r="H166" s="315"/>
      <c r="I166" s="262"/>
      <c r="L166" s="283"/>
    </row>
    <row r="167" spans="1:12" ht="12.75">
      <c r="A167" s="122"/>
      <c r="B167" s="279" t="s">
        <v>162</v>
      </c>
      <c r="C167" s="266"/>
      <c r="D167" s="266"/>
      <c r="E167" s="266"/>
      <c r="F167" s="325"/>
      <c r="G167" s="316">
        <f>DetailedBudget!I341</f>
        <v>0</v>
      </c>
      <c r="H167" s="315"/>
      <c r="I167" s="262"/>
      <c r="L167" s="283"/>
    </row>
    <row r="168" spans="1:9" ht="12.75">
      <c r="A168" s="122"/>
      <c r="B168" s="266" t="s">
        <v>4</v>
      </c>
      <c r="C168" s="266"/>
      <c r="D168" s="266"/>
      <c r="E168" s="266"/>
      <c r="F168" s="325"/>
      <c r="G168" s="316">
        <f>DetailedBudget!I344</f>
        <v>0</v>
      </c>
      <c r="H168" s="315"/>
      <c r="I168" s="262"/>
    </row>
    <row r="169" spans="1:12" ht="12.75">
      <c r="A169" s="132"/>
      <c r="B169" s="278" t="s">
        <v>163</v>
      </c>
      <c r="C169" s="314"/>
      <c r="D169" s="314"/>
      <c r="E169" s="314"/>
      <c r="F169" s="325"/>
      <c r="G169" s="316"/>
      <c r="H169" s="315"/>
      <c r="I169" s="262"/>
      <c r="L169" s="283"/>
    </row>
    <row r="170" spans="1:12" ht="12.75">
      <c r="A170" s="122"/>
      <c r="B170" s="279" t="s">
        <v>384</v>
      </c>
      <c r="C170" s="266"/>
      <c r="D170" s="266"/>
      <c r="E170" s="266"/>
      <c r="F170" s="325"/>
      <c r="G170" s="316">
        <f>DetailedBudget!I348</f>
        <v>0</v>
      </c>
      <c r="H170" s="315"/>
      <c r="I170" s="262"/>
      <c r="L170" s="283"/>
    </row>
    <row r="171" spans="1:9" ht="12.75">
      <c r="A171" s="122"/>
      <c r="B171" s="279" t="s">
        <v>164</v>
      </c>
      <c r="C171" s="266"/>
      <c r="D171" s="266"/>
      <c r="E171" s="266"/>
      <c r="F171" s="325"/>
      <c r="G171" s="316">
        <f>DetailedBudget!I351</f>
        <v>0</v>
      </c>
      <c r="H171" s="315"/>
      <c r="I171" s="262"/>
    </row>
    <row r="172" spans="1:12" ht="12.75">
      <c r="A172" s="122"/>
      <c r="B172" s="279" t="s">
        <v>165</v>
      </c>
      <c r="C172" s="266"/>
      <c r="D172" s="266"/>
      <c r="E172" s="266"/>
      <c r="F172" s="325"/>
      <c r="G172" s="316">
        <f>DetailedBudget!I354</f>
        <v>0</v>
      </c>
      <c r="H172" s="315"/>
      <c r="I172" s="262"/>
      <c r="L172" s="283"/>
    </row>
    <row r="173" spans="1:12" ht="12.75">
      <c r="A173" s="122"/>
      <c r="B173" s="279" t="s">
        <v>166</v>
      </c>
      <c r="C173" s="266"/>
      <c r="D173" s="266"/>
      <c r="E173" s="266"/>
      <c r="F173" s="325"/>
      <c r="G173" s="316">
        <f>DetailedBudget!I357</f>
        <v>0</v>
      </c>
      <c r="H173" s="315"/>
      <c r="I173" s="262"/>
      <c r="L173" s="283"/>
    </row>
    <row r="174" spans="1:9" ht="12.75">
      <c r="A174" s="126"/>
      <c r="B174" s="279" t="s">
        <v>88</v>
      </c>
      <c r="C174" s="266"/>
      <c r="D174" s="266"/>
      <c r="E174" s="266"/>
      <c r="F174" s="325"/>
      <c r="G174" s="327">
        <f>DetailedBudget!I360</f>
        <v>0</v>
      </c>
      <c r="H174" s="315"/>
      <c r="I174" s="262"/>
    </row>
    <row r="175" spans="1:12" ht="13.5" thickBot="1">
      <c r="A175" s="125"/>
      <c r="B175" s="328" t="s">
        <v>477</v>
      </c>
      <c r="C175" s="317"/>
      <c r="D175" s="317"/>
      <c r="E175" s="317"/>
      <c r="F175" s="325"/>
      <c r="G175" s="319"/>
      <c r="H175" s="318"/>
      <c r="I175" s="263"/>
      <c r="L175" s="283"/>
    </row>
    <row r="176" spans="1:12" ht="15.75" customHeight="1" thickBot="1">
      <c r="A176" s="125"/>
      <c r="B176" s="605" t="s">
        <v>167</v>
      </c>
      <c r="C176" s="317"/>
      <c r="D176" s="317"/>
      <c r="E176" s="317"/>
      <c r="F176" s="321">
        <f>SUM(F98:F175)</f>
        <v>0</v>
      </c>
      <c r="G176" s="322">
        <f>DetailedBudget!K361</f>
        <v>0</v>
      </c>
      <c r="H176" s="321">
        <f>F176-G176</f>
        <v>0</v>
      </c>
      <c r="I176" s="264">
        <f>IF(G176=0,0,H176/G176)</f>
        <v>0</v>
      </c>
      <c r="K176" s="18">
        <f>SUM(G97:G175)</f>
        <v>0</v>
      </c>
      <c r="L176" s="283"/>
    </row>
    <row r="177" spans="1:12" ht="12.75">
      <c r="A177" s="126"/>
      <c r="B177" s="314"/>
      <c r="C177" s="266"/>
      <c r="D177" s="266"/>
      <c r="E177" s="266"/>
      <c r="F177" s="523"/>
      <c r="G177" s="316"/>
      <c r="H177" s="316"/>
      <c r="I177" s="193"/>
      <c r="L177" s="279"/>
    </row>
    <row r="178" spans="1:12" ht="12.75">
      <c r="A178" s="122" t="str">
        <f>DetailedBudget!A363</f>
        <v>06</v>
      </c>
      <c r="B178" s="314" t="s">
        <v>385</v>
      </c>
      <c r="C178" s="323"/>
      <c r="D178" s="323"/>
      <c r="E178" s="323"/>
      <c r="F178" s="524"/>
      <c r="G178" s="324"/>
      <c r="H178" s="324"/>
      <c r="I178" s="269"/>
      <c r="L178" s="279"/>
    </row>
    <row r="179" spans="1:9" ht="12.75">
      <c r="A179" s="122"/>
      <c r="B179" s="279" t="s">
        <v>168</v>
      </c>
      <c r="C179" s="314"/>
      <c r="D179" s="314"/>
      <c r="E179" s="314"/>
      <c r="F179" s="325"/>
      <c r="G179" s="316">
        <f>DetailedBudget!L379</f>
        <v>0</v>
      </c>
      <c r="H179" s="315"/>
      <c r="I179" s="262"/>
    </row>
    <row r="180" spans="1:9" ht="12.75">
      <c r="A180" s="126"/>
      <c r="B180" s="279" t="s">
        <v>169</v>
      </c>
      <c r="C180" s="314"/>
      <c r="D180" s="314"/>
      <c r="E180" s="314"/>
      <c r="F180" s="325"/>
      <c r="G180" s="316">
        <f>DetailedBudget!L395</f>
        <v>0</v>
      </c>
      <c r="H180" s="315"/>
      <c r="I180" s="262"/>
    </row>
    <row r="181" spans="1:12" ht="12.75">
      <c r="A181" s="126"/>
      <c r="B181" s="279" t="s">
        <v>170</v>
      </c>
      <c r="C181" s="314"/>
      <c r="D181" s="314"/>
      <c r="E181" s="314"/>
      <c r="F181" s="325"/>
      <c r="G181" s="316">
        <f>DetailedBudget!L399</f>
        <v>0</v>
      </c>
      <c r="H181" s="315"/>
      <c r="I181" s="262"/>
      <c r="L181" s="279"/>
    </row>
    <row r="182" spans="1:9" ht="12.75">
      <c r="A182" s="126"/>
      <c r="B182" s="266" t="s">
        <v>88</v>
      </c>
      <c r="C182" s="314"/>
      <c r="D182" s="314"/>
      <c r="E182" s="314"/>
      <c r="F182" s="325"/>
      <c r="G182" s="316">
        <f>DetailedBudget!L401</f>
        <v>0</v>
      </c>
      <c r="H182" s="315"/>
      <c r="I182" s="262"/>
    </row>
    <row r="183" spans="1:12" ht="13.5" thickBot="1">
      <c r="A183" s="125"/>
      <c r="B183" s="328" t="s">
        <v>477</v>
      </c>
      <c r="C183" s="320"/>
      <c r="D183" s="320"/>
      <c r="E183" s="320"/>
      <c r="F183" s="325"/>
      <c r="G183" s="319"/>
      <c r="H183" s="318"/>
      <c r="I183" s="263"/>
      <c r="L183" s="279"/>
    </row>
    <row r="184" spans="1:12" ht="15.75" customHeight="1" thickBot="1">
      <c r="A184" s="125"/>
      <c r="B184" s="320" t="s">
        <v>171</v>
      </c>
      <c r="C184" s="317"/>
      <c r="D184" s="317"/>
      <c r="E184" s="317"/>
      <c r="F184" s="321">
        <f>SUM(F179:F183)</f>
        <v>0</v>
      </c>
      <c r="G184" s="322">
        <f>DetailedBudget!K402</f>
        <v>0</v>
      </c>
      <c r="H184" s="321">
        <f>F184-G184</f>
        <v>0</v>
      </c>
      <c r="I184" s="264">
        <f>IF(G184=0,0,H184/G184)</f>
        <v>0</v>
      </c>
      <c r="K184" s="18">
        <f>SUM(G179:G183)</f>
        <v>0</v>
      </c>
      <c r="L184" s="279"/>
    </row>
    <row r="185" spans="1:12" ht="12.75">
      <c r="A185" s="126"/>
      <c r="B185" s="314"/>
      <c r="C185" s="266"/>
      <c r="D185" s="266"/>
      <c r="E185" s="266"/>
      <c r="F185" s="523"/>
      <c r="G185" s="316"/>
      <c r="H185" s="316"/>
      <c r="I185" s="193"/>
      <c r="L185" s="279"/>
    </row>
    <row r="186" spans="1:12" ht="12.75">
      <c r="A186" s="122" t="str">
        <f>DetailedBudget!A404</f>
        <v>07</v>
      </c>
      <c r="B186" s="323" t="s">
        <v>101</v>
      </c>
      <c r="C186" s="323"/>
      <c r="D186" s="323"/>
      <c r="E186" s="323"/>
      <c r="F186" s="524"/>
      <c r="G186" s="324"/>
      <c r="H186" s="324"/>
      <c r="I186" s="269"/>
      <c r="L186" s="279"/>
    </row>
    <row r="187" spans="1:9" ht="12.75">
      <c r="A187" s="122"/>
      <c r="B187" s="279" t="s">
        <v>104</v>
      </c>
      <c r="C187" s="314"/>
      <c r="D187" s="314"/>
      <c r="E187" s="314"/>
      <c r="F187" s="325"/>
      <c r="G187" s="316">
        <f>DetailedBudget!I406</f>
        <v>0</v>
      </c>
      <c r="H187" s="315"/>
      <c r="I187" s="262"/>
    </row>
    <row r="188" spans="1:12" ht="12.75">
      <c r="A188" s="122"/>
      <c r="B188" s="279" t="s">
        <v>105</v>
      </c>
      <c r="C188" s="314"/>
      <c r="D188" s="314"/>
      <c r="E188" s="314"/>
      <c r="F188" s="325"/>
      <c r="G188" s="316">
        <f>DetailedBudget!I411</f>
        <v>0</v>
      </c>
      <c r="H188" s="315"/>
      <c r="I188" s="262"/>
      <c r="L188" s="279"/>
    </row>
    <row r="189" spans="1:9" ht="12.75">
      <c r="A189" s="122"/>
      <c r="B189" s="279" t="s">
        <v>177</v>
      </c>
      <c r="C189" s="314"/>
      <c r="D189" s="314"/>
      <c r="E189" s="314"/>
      <c r="F189" s="325"/>
      <c r="G189" s="316">
        <f>DetailedBudget!I413</f>
        <v>0</v>
      </c>
      <c r="H189" s="315"/>
      <c r="I189" s="262"/>
    </row>
    <row r="190" spans="1:12" ht="12.75">
      <c r="A190" s="122"/>
      <c r="B190" s="279" t="s">
        <v>176</v>
      </c>
      <c r="C190" s="266"/>
      <c r="D190" s="266"/>
      <c r="E190" s="266"/>
      <c r="F190" s="325"/>
      <c r="G190" s="316">
        <f>DetailedBudget!I415</f>
        <v>0</v>
      </c>
      <c r="H190" s="315"/>
      <c r="I190" s="262"/>
      <c r="L190" s="287"/>
    </row>
    <row r="191" spans="1:9" ht="12.75">
      <c r="A191" s="122"/>
      <c r="B191" s="279" t="s">
        <v>103</v>
      </c>
      <c r="C191" s="314"/>
      <c r="D191" s="314"/>
      <c r="E191" s="314"/>
      <c r="F191" s="325"/>
      <c r="G191" s="316">
        <f>DetailedBudget!I417</f>
        <v>0</v>
      </c>
      <c r="H191" s="315"/>
      <c r="I191" s="262"/>
    </row>
    <row r="192" spans="1:12" ht="12.75">
      <c r="A192" s="122"/>
      <c r="B192" s="279" t="s">
        <v>107</v>
      </c>
      <c r="C192" s="314"/>
      <c r="D192" s="314"/>
      <c r="E192" s="314"/>
      <c r="F192" s="325"/>
      <c r="G192" s="316">
        <f>DetailedBudget!I419</f>
        <v>0</v>
      </c>
      <c r="H192" s="315"/>
      <c r="I192" s="262"/>
      <c r="L192" s="287"/>
    </row>
    <row r="193" spans="1:9" ht="12.75">
      <c r="A193" s="122"/>
      <c r="B193" s="279" t="s">
        <v>178</v>
      </c>
      <c r="C193" s="314"/>
      <c r="D193" s="314"/>
      <c r="E193" s="314"/>
      <c r="F193" s="325"/>
      <c r="G193" s="316">
        <f>DetailedBudget!I421</f>
        <v>0</v>
      </c>
      <c r="H193" s="315"/>
      <c r="I193" s="262"/>
    </row>
    <row r="194" spans="1:12" ht="12.75">
      <c r="A194" s="122"/>
      <c r="B194" s="279" t="s">
        <v>179</v>
      </c>
      <c r="C194" s="314"/>
      <c r="D194" s="314"/>
      <c r="E194" s="314"/>
      <c r="F194" s="325"/>
      <c r="G194" s="316">
        <f>DetailedBudget!I423</f>
        <v>0</v>
      </c>
      <c r="H194" s="315"/>
      <c r="I194" s="262"/>
      <c r="L194" s="287"/>
    </row>
    <row r="195" spans="1:9" ht="12.75">
      <c r="A195" s="122"/>
      <c r="B195" s="279" t="s">
        <v>180</v>
      </c>
      <c r="C195" s="314"/>
      <c r="D195" s="314"/>
      <c r="E195" s="314"/>
      <c r="F195" s="325"/>
      <c r="G195" s="316">
        <f>DetailedBudget!I425</f>
        <v>0</v>
      </c>
      <c r="H195" s="315"/>
      <c r="I195" s="262"/>
    </row>
    <row r="196" spans="1:12" ht="12.75">
      <c r="A196" s="117"/>
      <c r="B196" s="279" t="s">
        <v>386</v>
      </c>
      <c r="C196" s="314"/>
      <c r="D196" s="314"/>
      <c r="E196" s="314"/>
      <c r="F196" s="325"/>
      <c r="G196" s="316">
        <f>DetailedBudget!I427</f>
        <v>0</v>
      </c>
      <c r="H196" s="315"/>
      <c r="I196" s="262"/>
      <c r="L196" s="279"/>
    </row>
    <row r="197" spans="1:9" ht="12.75">
      <c r="A197" s="117"/>
      <c r="B197" s="279" t="s">
        <v>387</v>
      </c>
      <c r="C197" s="314"/>
      <c r="D197" s="314"/>
      <c r="E197" s="314"/>
      <c r="F197" s="325"/>
      <c r="G197" s="316">
        <f>DetailedBudget!I429</f>
        <v>0</v>
      </c>
      <c r="H197" s="315"/>
      <c r="I197" s="262"/>
    </row>
    <row r="198" spans="1:12" ht="12.75">
      <c r="A198" s="117"/>
      <c r="B198" s="279" t="s">
        <v>181</v>
      </c>
      <c r="C198" s="314"/>
      <c r="D198" s="314"/>
      <c r="E198" s="314"/>
      <c r="F198" s="325"/>
      <c r="G198" s="316">
        <f>DetailedBudget!I431</f>
        <v>0</v>
      </c>
      <c r="H198" s="315"/>
      <c r="I198" s="262"/>
      <c r="L198" s="279"/>
    </row>
    <row r="199" spans="1:9" ht="13.5" thickBot="1">
      <c r="A199" s="128"/>
      <c r="B199" s="280" t="s">
        <v>129</v>
      </c>
      <c r="C199" s="320"/>
      <c r="D199" s="320"/>
      <c r="E199" s="320"/>
      <c r="F199" s="325"/>
      <c r="G199" s="319">
        <f>DetailedBudget!I433</f>
        <v>0</v>
      </c>
      <c r="H199" s="318"/>
      <c r="I199" s="263"/>
    </row>
    <row r="200" spans="1:12" ht="15.75" customHeight="1" thickBot="1">
      <c r="A200" s="125"/>
      <c r="B200" s="611" t="s">
        <v>109</v>
      </c>
      <c r="C200" s="320"/>
      <c r="D200" s="320"/>
      <c r="E200" s="320"/>
      <c r="F200" s="321">
        <f>SUM(F187:F199)</f>
        <v>0</v>
      </c>
      <c r="G200" s="322">
        <f>DetailedBudget!K434</f>
        <v>0</v>
      </c>
      <c r="H200" s="321">
        <f>F200-G200</f>
        <v>0</v>
      </c>
      <c r="I200" s="264">
        <f>IF(G200=0,0,H200/G200)</f>
        <v>0</v>
      </c>
      <c r="K200" s="18">
        <f>SUM(G187:G199)</f>
        <v>0</v>
      </c>
      <c r="L200" s="279"/>
    </row>
    <row r="201" spans="1:9" ht="12.75">
      <c r="A201" s="126"/>
      <c r="B201" s="314"/>
      <c r="C201" s="314"/>
      <c r="D201" s="314"/>
      <c r="E201" s="314"/>
      <c r="F201" s="523"/>
      <c r="G201" s="316"/>
      <c r="H201" s="316"/>
      <c r="I201" s="193"/>
    </row>
    <row r="202" spans="1:9" ht="12.75">
      <c r="A202" s="117" t="str">
        <f>DetailedBudget!A436</f>
        <v>08</v>
      </c>
      <c r="B202" s="323" t="s">
        <v>182</v>
      </c>
      <c r="C202" s="323"/>
      <c r="D202" s="323"/>
      <c r="E202" s="323"/>
      <c r="F202" s="524"/>
      <c r="G202" s="324"/>
      <c r="H202" s="324"/>
      <c r="I202" s="269"/>
    </row>
    <row r="203" spans="1:12" ht="12.75">
      <c r="A203" s="117"/>
      <c r="B203" s="279" t="s">
        <v>184</v>
      </c>
      <c r="C203" s="314"/>
      <c r="D203" s="314"/>
      <c r="E203" s="314"/>
      <c r="F203" s="325"/>
      <c r="G203" s="316">
        <f>DetailedBudget!I438</f>
        <v>0</v>
      </c>
      <c r="H203" s="315"/>
      <c r="I203" s="262"/>
      <c r="L203" s="279"/>
    </row>
    <row r="204" spans="1:9" ht="12.75">
      <c r="A204" s="122"/>
      <c r="B204" s="279" t="s">
        <v>185</v>
      </c>
      <c r="C204" s="314"/>
      <c r="D204" s="314"/>
      <c r="E204" s="314"/>
      <c r="F204" s="325"/>
      <c r="G204" s="316">
        <f>DetailedBudget!I440</f>
        <v>0</v>
      </c>
      <c r="H204" s="315"/>
      <c r="I204" s="262"/>
    </row>
    <row r="205" spans="1:12" ht="12.75">
      <c r="A205" s="122"/>
      <c r="B205" s="279" t="s">
        <v>186</v>
      </c>
      <c r="C205" s="266"/>
      <c r="D205" s="266"/>
      <c r="E205" s="266"/>
      <c r="F205" s="325"/>
      <c r="G205" s="316">
        <f>DetailedBudget!I442</f>
        <v>0</v>
      </c>
      <c r="H205" s="315"/>
      <c r="I205" s="262"/>
      <c r="L205" s="293"/>
    </row>
    <row r="206" spans="1:9" ht="12.75">
      <c r="A206" s="122"/>
      <c r="B206" s="279" t="s">
        <v>187</v>
      </c>
      <c r="C206" s="266"/>
      <c r="D206" s="266"/>
      <c r="E206" s="266"/>
      <c r="F206" s="325"/>
      <c r="G206" s="316">
        <f>DetailedBudget!I444</f>
        <v>0</v>
      </c>
      <c r="H206" s="315"/>
      <c r="I206" s="262"/>
    </row>
    <row r="207" spans="1:9" ht="12.75">
      <c r="A207" s="122"/>
      <c r="B207" s="279" t="s">
        <v>204</v>
      </c>
      <c r="C207" s="266"/>
      <c r="D207" s="266"/>
      <c r="E207" s="266"/>
      <c r="F207" s="325"/>
      <c r="G207" s="316">
        <f>DetailedBudget!I446</f>
        <v>0</v>
      </c>
      <c r="H207" s="315"/>
      <c r="I207" s="262"/>
    </row>
    <row r="208" spans="1:12" ht="12.75">
      <c r="A208" s="122"/>
      <c r="B208" s="279" t="s">
        <v>156</v>
      </c>
      <c r="C208" s="266"/>
      <c r="D208" s="266"/>
      <c r="E208" s="266"/>
      <c r="F208" s="325"/>
      <c r="G208" s="316">
        <f>DetailedBudget!I448</f>
        <v>0</v>
      </c>
      <c r="H208" s="315"/>
      <c r="I208" s="262"/>
      <c r="L208" s="293"/>
    </row>
    <row r="209" spans="1:9" ht="12.75">
      <c r="A209" s="117"/>
      <c r="B209" s="279" t="s">
        <v>181</v>
      </c>
      <c r="C209" s="266"/>
      <c r="D209" s="266"/>
      <c r="E209" s="266"/>
      <c r="F209" s="325"/>
      <c r="G209" s="316">
        <f>DetailedBudget!I450</f>
        <v>0</v>
      </c>
      <c r="H209" s="315"/>
      <c r="I209" s="262"/>
    </row>
    <row r="210" spans="1:12" ht="12.75">
      <c r="A210" s="117"/>
      <c r="B210" s="279" t="s">
        <v>188</v>
      </c>
      <c r="C210" s="314"/>
      <c r="D210" s="314"/>
      <c r="E210" s="314"/>
      <c r="F210" s="325"/>
      <c r="G210" s="316">
        <f>DetailedBudget!I452</f>
        <v>0</v>
      </c>
      <c r="H210" s="315"/>
      <c r="I210" s="262"/>
      <c r="L210" s="279"/>
    </row>
    <row r="211" spans="1:9" ht="13.5" thickBot="1">
      <c r="A211" s="128"/>
      <c r="B211" s="280" t="s">
        <v>129</v>
      </c>
      <c r="C211" s="320"/>
      <c r="D211" s="320"/>
      <c r="E211" s="320"/>
      <c r="F211" s="325"/>
      <c r="G211" s="319">
        <f>DetailedBudget!I454</f>
        <v>0</v>
      </c>
      <c r="H211" s="318"/>
      <c r="I211" s="263"/>
    </row>
    <row r="212" spans="1:12" ht="15.75" customHeight="1" thickBot="1">
      <c r="A212" s="125"/>
      <c r="B212" s="611" t="s">
        <v>183</v>
      </c>
      <c r="C212" s="320"/>
      <c r="D212" s="320"/>
      <c r="E212" s="320"/>
      <c r="F212" s="522">
        <f>SUM(F203:F211)</f>
        <v>0</v>
      </c>
      <c r="G212" s="322">
        <f>DetailedBudget!K455</f>
        <v>0</v>
      </c>
      <c r="H212" s="321">
        <f>F212-G212</f>
        <v>0</v>
      </c>
      <c r="I212" s="264">
        <f>IF(G212=0,0,H212/G212)</f>
        <v>0</v>
      </c>
      <c r="K212" s="18">
        <f>SUM(G203:G211)</f>
        <v>0</v>
      </c>
      <c r="L212" s="279"/>
    </row>
    <row r="213" spans="1:9" ht="12.75">
      <c r="A213" s="126"/>
      <c r="B213" s="314"/>
      <c r="C213" s="314"/>
      <c r="D213" s="314"/>
      <c r="E213" s="314"/>
      <c r="F213" s="523"/>
      <c r="G213" s="316"/>
      <c r="H213" s="316"/>
      <c r="I213" s="193"/>
    </row>
    <row r="214" spans="1:12" ht="12.75">
      <c r="A214" s="117" t="str">
        <f>DetailedBudget!A457</f>
        <v>09</v>
      </c>
      <c r="B214" s="314" t="s">
        <v>55</v>
      </c>
      <c r="C214" s="314"/>
      <c r="D214" s="314"/>
      <c r="E214" s="314"/>
      <c r="F214" s="524"/>
      <c r="G214" s="324"/>
      <c r="H214" s="324"/>
      <c r="I214" s="269"/>
      <c r="L214" s="279"/>
    </row>
    <row r="215" spans="1:9" ht="12.75">
      <c r="A215" s="117"/>
      <c r="B215" s="279" t="s">
        <v>262</v>
      </c>
      <c r="C215" s="314"/>
      <c r="D215" s="314"/>
      <c r="E215" s="314"/>
      <c r="F215" s="325"/>
      <c r="G215" s="316">
        <f>DetailedBudget!I459</f>
        <v>0</v>
      </c>
      <c r="H215" s="315"/>
      <c r="I215" s="262"/>
    </row>
    <row r="216" spans="1:12" ht="12.75">
      <c r="A216" s="122"/>
      <c r="B216" s="279" t="s">
        <v>204</v>
      </c>
      <c r="C216" s="266"/>
      <c r="D216" s="266"/>
      <c r="E216" s="266"/>
      <c r="F216" s="325"/>
      <c r="G216" s="316">
        <f>DetailedBudget!I461</f>
        <v>0</v>
      </c>
      <c r="H216" s="315"/>
      <c r="I216" s="262"/>
      <c r="L216" s="279"/>
    </row>
    <row r="217" spans="1:9" ht="12.75">
      <c r="A217" s="117"/>
      <c r="B217" s="279" t="s">
        <v>191</v>
      </c>
      <c r="C217" s="266"/>
      <c r="D217" s="266"/>
      <c r="E217" s="266"/>
      <c r="F217" s="325"/>
      <c r="G217" s="316">
        <f>DetailedBudget!I463</f>
        <v>0</v>
      </c>
      <c r="H217" s="315"/>
      <c r="I217" s="262"/>
    </row>
    <row r="218" spans="1:12" ht="12.75">
      <c r="A218" s="117"/>
      <c r="B218" s="279" t="s">
        <v>181</v>
      </c>
      <c r="C218" s="314"/>
      <c r="D218" s="314"/>
      <c r="E218" s="314"/>
      <c r="F218" s="325"/>
      <c r="G218" s="316">
        <f>DetailedBudget!I465</f>
        <v>0</v>
      </c>
      <c r="H218" s="315"/>
      <c r="I218" s="262"/>
      <c r="L218" s="283"/>
    </row>
    <row r="219" spans="1:9" ht="12.75">
      <c r="A219" s="117"/>
      <c r="B219" s="279" t="s">
        <v>189</v>
      </c>
      <c r="C219" s="314"/>
      <c r="D219" s="314"/>
      <c r="E219" s="314"/>
      <c r="F219" s="325"/>
      <c r="G219" s="316">
        <f>DetailedBudget!I467</f>
        <v>0</v>
      </c>
      <c r="H219" s="315"/>
      <c r="I219" s="262"/>
    </row>
    <row r="220" spans="1:12" ht="13.5" thickBot="1">
      <c r="A220" s="128"/>
      <c r="B220" s="280" t="s">
        <v>129</v>
      </c>
      <c r="C220" s="320"/>
      <c r="D220" s="320"/>
      <c r="E220" s="320"/>
      <c r="F220" s="325"/>
      <c r="G220" s="319">
        <f>DetailedBudget!I469</f>
        <v>0</v>
      </c>
      <c r="H220" s="318"/>
      <c r="I220" s="263"/>
      <c r="L220" s="314"/>
    </row>
    <row r="221" spans="1:11" ht="15.75" customHeight="1" thickBot="1">
      <c r="A221" s="125"/>
      <c r="B221" s="605" t="s">
        <v>190</v>
      </c>
      <c r="C221" s="320"/>
      <c r="D221" s="320"/>
      <c r="E221" s="320"/>
      <c r="F221" s="321">
        <f>SUM(F215:F220)</f>
        <v>0</v>
      </c>
      <c r="G221" s="322">
        <f>DetailedBudget!K470</f>
        <v>0</v>
      </c>
      <c r="H221" s="321">
        <f>F221-G221</f>
        <v>0</v>
      </c>
      <c r="I221" s="264">
        <f>IF(G221=0,0,H221/G221)</f>
        <v>0</v>
      </c>
      <c r="K221" s="18">
        <f>SUM(G215:G220)</f>
        <v>0</v>
      </c>
    </row>
    <row r="222" spans="1:9" ht="12.75">
      <c r="A222" s="126"/>
      <c r="B222" s="314"/>
      <c r="C222" s="314"/>
      <c r="D222" s="314"/>
      <c r="E222" s="314"/>
      <c r="F222" s="523"/>
      <c r="G222" s="316"/>
      <c r="H222" s="316"/>
      <c r="I222" s="193"/>
    </row>
    <row r="223" spans="1:12" ht="12.75">
      <c r="A223" s="117" t="str">
        <f>DetailedBudget!A472</f>
        <v>10</v>
      </c>
      <c r="B223" s="314" t="s">
        <v>192</v>
      </c>
      <c r="C223" s="266"/>
      <c r="D223" s="266"/>
      <c r="E223" s="266"/>
      <c r="F223" s="524"/>
      <c r="G223" s="324"/>
      <c r="H223" s="324"/>
      <c r="I223" s="269"/>
      <c r="L223" s="279"/>
    </row>
    <row r="224" spans="1:9" ht="12.75">
      <c r="A224" s="117"/>
      <c r="B224" s="279" t="s">
        <v>195</v>
      </c>
      <c r="C224" s="314"/>
      <c r="D224" s="314"/>
      <c r="E224" s="314"/>
      <c r="F224" s="325"/>
      <c r="G224" s="316">
        <f>DetailedBudget!I474</f>
        <v>0</v>
      </c>
      <c r="H224" s="315"/>
      <c r="I224" s="262"/>
    </row>
    <row r="225" spans="1:9" ht="12.75">
      <c r="A225" s="117"/>
      <c r="B225" s="279" t="s">
        <v>194</v>
      </c>
      <c r="C225" s="314"/>
      <c r="D225" s="314"/>
      <c r="E225" s="314"/>
      <c r="F225" s="325"/>
      <c r="G225" s="316">
        <f>DetailedBudget!I476</f>
        <v>0</v>
      </c>
      <c r="H225" s="315"/>
      <c r="I225" s="262"/>
    </row>
    <row r="226" spans="1:9" ht="12.75">
      <c r="A226" s="117"/>
      <c r="B226" s="279" t="s">
        <v>189</v>
      </c>
      <c r="C226" s="314"/>
      <c r="D226" s="314"/>
      <c r="E226" s="314"/>
      <c r="F226" s="325"/>
      <c r="G226" s="316">
        <f>DetailedBudget!I478</f>
        <v>0</v>
      </c>
      <c r="H226" s="315"/>
      <c r="I226" s="262"/>
    </row>
    <row r="227" spans="1:12" ht="13.5" thickBot="1">
      <c r="A227" s="128"/>
      <c r="B227" s="280" t="s">
        <v>129</v>
      </c>
      <c r="C227" s="320"/>
      <c r="D227" s="320"/>
      <c r="E227" s="320"/>
      <c r="F227" s="325"/>
      <c r="G227" s="319">
        <f>DetailedBudget!I480</f>
        <v>0</v>
      </c>
      <c r="H227" s="318"/>
      <c r="I227" s="263"/>
      <c r="L227" s="283"/>
    </row>
    <row r="228" spans="1:11" ht="15.75" customHeight="1" thickBot="1">
      <c r="A228" s="125"/>
      <c r="B228" s="605" t="s">
        <v>193</v>
      </c>
      <c r="C228" s="320"/>
      <c r="D228" s="320"/>
      <c r="E228" s="320"/>
      <c r="F228" s="321">
        <f>SUM(F224:F227)</f>
        <v>0</v>
      </c>
      <c r="G228" s="322">
        <f>DetailedBudget!K481</f>
        <v>0</v>
      </c>
      <c r="H228" s="321">
        <f>F228-G228</f>
        <v>0</v>
      </c>
      <c r="I228" s="264">
        <f>IF(G228=0,0,H228/G228)</f>
        <v>0</v>
      </c>
      <c r="K228" s="18">
        <f>SUM(G224:G227)</f>
        <v>0</v>
      </c>
    </row>
    <row r="229" spans="1:12" ht="12.75">
      <c r="A229" s="126"/>
      <c r="B229" s="314"/>
      <c r="C229" s="314"/>
      <c r="D229" s="314"/>
      <c r="E229" s="314"/>
      <c r="F229" s="523"/>
      <c r="G229" s="316"/>
      <c r="H229" s="316"/>
      <c r="I229" s="193"/>
      <c r="L229" s="283"/>
    </row>
    <row r="230" spans="1:9" ht="12.75">
      <c r="A230" s="117" t="str">
        <f>DetailedBudget!A483</f>
        <v>11</v>
      </c>
      <c r="B230" s="323" t="s">
        <v>196</v>
      </c>
      <c r="C230" s="323"/>
      <c r="D230" s="323"/>
      <c r="E230" s="323"/>
      <c r="F230" s="524"/>
      <c r="G230" s="324"/>
      <c r="H230" s="324"/>
      <c r="I230" s="269"/>
    </row>
    <row r="231" spans="1:12" ht="12.75">
      <c r="A231" s="122"/>
      <c r="B231" s="283" t="s">
        <v>198</v>
      </c>
      <c r="C231" s="323"/>
      <c r="D231" s="323"/>
      <c r="E231" s="323"/>
      <c r="F231" s="325"/>
      <c r="G231" s="316">
        <f>DetailedBudget!I485</f>
        <v>0</v>
      </c>
      <c r="H231" s="315"/>
      <c r="I231" s="262"/>
      <c r="L231" s="279"/>
    </row>
    <row r="232" spans="1:9" ht="12.75">
      <c r="A232" s="122"/>
      <c r="B232" s="283" t="s">
        <v>388</v>
      </c>
      <c r="C232" s="323"/>
      <c r="D232" s="323"/>
      <c r="E232" s="323"/>
      <c r="F232" s="325"/>
      <c r="G232" s="316">
        <f>DetailedBudget!I487</f>
        <v>0</v>
      </c>
      <c r="H232" s="315"/>
      <c r="I232" s="262"/>
    </row>
    <row r="233" spans="1:12" ht="12.75">
      <c r="A233" s="122"/>
      <c r="B233" s="279" t="s">
        <v>199</v>
      </c>
      <c r="C233" s="266"/>
      <c r="D233" s="266"/>
      <c r="E233" s="266"/>
      <c r="F233" s="325"/>
      <c r="G233" s="316">
        <f>DetailedBudget!I489</f>
        <v>0</v>
      </c>
      <c r="H233" s="315"/>
      <c r="I233" s="262"/>
      <c r="L233" s="279"/>
    </row>
    <row r="234" spans="1:9" ht="12.75">
      <c r="A234" s="122"/>
      <c r="B234" s="279" t="s">
        <v>200</v>
      </c>
      <c r="C234" s="266"/>
      <c r="D234" s="266"/>
      <c r="E234" s="266"/>
      <c r="F234" s="325"/>
      <c r="G234" s="316">
        <f>DetailedBudget!I491</f>
        <v>0</v>
      </c>
      <c r="H234" s="315"/>
      <c r="I234" s="262"/>
    </row>
    <row r="235" spans="1:12" ht="12.75">
      <c r="A235" s="122"/>
      <c r="B235" s="279" t="s">
        <v>201</v>
      </c>
      <c r="C235" s="266"/>
      <c r="D235" s="266"/>
      <c r="E235" s="266"/>
      <c r="F235" s="325"/>
      <c r="G235" s="316">
        <f>DetailedBudget!I493</f>
        <v>0</v>
      </c>
      <c r="H235" s="315"/>
      <c r="I235" s="262"/>
      <c r="L235" s="279"/>
    </row>
    <row r="236" spans="1:9" ht="12.75">
      <c r="A236" s="122"/>
      <c r="B236" s="279" t="s">
        <v>202</v>
      </c>
      <c r="C236" s="266"/>
      <c r="D236" s="266"/>
      <c r="E236" s="266"/>
      <c r="F236" s="325"/>
      <c r="G236" s="316">
        <f>DetailedBudget!I495</f>
        <v>0</v>
      </c>
      <c r="H236" s="315"/>
      <c r="I236" s="262"/>
    </row>
    <row r="237" spans="1:12" ht="12.75">
      <c r="A237" s="122"/>
      <c r="B237" s="279" t="s">
        <v>203</v>
      </c>
      <c r="C237" s="266"/>
      <c r="D237" s="266"/>
      <c r="E237" s="266"/>
      <c r="F237" s="325"/>
      <c r="G237" s="316">
        <f>DetailedBudget!I497</f>
        <v>0</v>
      </c>
      <c r="H237" s="315"/>
      <c r="I237" s="262"/>
      <c r="L237" s="279"/>
    </row>
    <row r="238" spans="1:9" ht="12.75">
      <c r="A238" s="122"/>
      <c r="B238" s="279" t="s">
        <v>205</v>
      </c>
      <c r="C238" s="266"/>
      <c r="D238" s="266"/>
      <c r="E238" s="266"/>
      <c r="F238" s="325"/>
      <c r="G238" s="316">
        <f>DetailedBudget!I499</f>
        <v>0</v>
      </c>
      <c r="H238" s="315"/>
      <c r="I238" s="262"/>
    </row>
    <row r="239" spans="1:12" ht="12.75">
      <c r="A239" s="122"/>
      <c r="B239" s="279" t="s">
        <v>181</v>
      </c>
      <c r="C239" s="266"/>
      <c r="D239" s="266"/>
      <c r="E239" s="266"/>
      <c r="F239" s="325"/>
      <c r="G239" s="316">
        <f>DetailedBudget!I501</f>
        <v>0</v>
      </c>
      <c r="H239" s="315"/>
      <c r="I239" s="262"/>
      <c r="L239" s="279"/>
    </row>
    <row r="240" spans="1:9" ht="12.75">
      <c r="A240" s="122"/>
      <c r="B240" s="279" t="s">
        <v>469</v>
      </c>
      <c r="C240" s="266"/>
      <c r="D240" s="266"/>
      <c r="E240" s="266"/>
      <c r="F240" s="325"/>
      <c r="G240" s="316">
        <f>DetailedBudget!I503</f>
        <v>0</v>
      </c>
      <c r="H240" s="315"/>
      <c r="I240" s="262"/>
    </row>
    <row r="241" spans="1:12" ht="12.75">
      <c r="A241" s="122"/>
      <c r="B241" s="279" t="s">
        <v>188</v>
      </c>
      <c r="C241" s="266"/>
      <c r="D241" s="266"/>
      <c r="E241" s="266"/>
      <c r="F241" s="325"/>
      <c r="G241" s="316">
        <f>DetailedBudget!I505</f>
        <v>0</v>
      </c>
      <c r="H241" s="315"/>
      <c r="I241" s="262"/>
      <c r="L241" s="287"/>
    </row>
    <row r="242" spans="1:9" ht="12.75">
      <c r="A242" s="122"/>
      <c r="B242" s="279" t="s">
        <v>18</v>
      </c>
      <c r="C242" s="266"/>
      <c r="D242" s="266"/>
      <c r="E242" s="266"/>
      <c r="F242" s="325"/>
      <c r="G242" s="316">
        <f>DetailedBudget!I507</f>
        <v>0</v>
      </c>
      <c r="H242" s="315"/>
      <c r="I242" s="262"/>
    </row>
    <row r="243" spans="1:12" ht="12.75">
      <c r="A243" s="122"/>
      <c r="B243" s="279" t="s">
        <v>208</v>
      </c>
      <c r="C243" s="266"/>
      <c r="D243" s="266"/>
      <c r="E243" s="266"/>
      <c r="F243" s="325"/>
      <c r="G243" s="316">
        <f>DetailedBudget!I509</f>
        <v>0</v>
      </c>
      <c r="H243" s="315"/>
      <c r="I243" s="262"/>
      <c r="L243" s="279"/>
    </row>
    <row r="244" spans="1:9" ht="12.75">
      <c r="A244" s="122"/>
      <c r="B244" s="279" t="s">
        <v>209</v>
      </c>
      <c r="C244" s="266"/>
      <c r="D244" s="266"/>
      <c r="E244" s="266"/>
      <c r="F244" s="325"/>
      <c r="G244" s="316">
        <f>DetailedBudget!I511</f>
        <v>0</v>
      </c>
      <c r="H244" s="315"/>
      <c r="I244" s="262"/>
    </row>
    <row r="245" spans="1:12" ht="13.5" thickBot="1">
      <c r="A245" s="125"/>
      <c r="B245" s="280" t="s">
        <v>129</v>
      </c>
      <c r="C245" s="317"/>
      <c r="D245" s="317"/>
      <c r="E245" s="317"/>
      <c r="F245" s="325"/>
      <c r="G245" s="319">
        <f>DetailedBudget!I513</f>
        <v>0</v>
      </c>
      <c r="H245" s="318"/>
      <c r="I245" s="263"/>
      <c r="L245" s="279"/>
    </row>
    <row r="246" spans="1:11" ht="15.75" customHeight="1" thickBot="1">
      <c r="A246" s="125"/>
      <c r="B246" s="605" t="s">
        <v>197</v>
      </c>
      <c r="C246" s="320"/>
      <c r="D246" s="320"/>
      <c r="E246" s="320"/>
      <c r="F246" s="321">
        <f>SUM(F231:F245)</f>
        <v>0</v>
      </c>
      <c r="G246" s="322">
        <f>DetailedBudget!K514</f>
        <v>0</v>
      </c>
      <c r="H246" s="321">
        <f>F246-G246</f>
        <v>0</v>
      </c>
      <c r="I246" s="264">
        <f>IF(G246=0,0,H246/G246)</f>
        <v>0</v>
      </c>
      <c r="K246" s="18">
        <f>SUM(G231:G245)</f>
        <v>0</v>
      </c>
    </row>
    <row r="247" spans="1:12" ht="12.75">
      <c r="A247" s="126"/>
      <c r="B247" s="314"/>
      <c r="C247" s="314"/>
      <c r="D247" s="314"/>
      <c r="E247" s="314"/>
      <c r="F247" s="523"/>
      <c r="G247" s="316"/>
      <c r="H247" s="316"/>
      <c r="I247" s="193"/>
      <c r="L247" s="279"/>
    </row>
    <row r="248" spans="1:9" ht="12.75">
      <c r="A248" s="117" t="str">
        <f>DetailedBudget!A516</f>
        <v>12</v>
      </c>
      <c r="B248" s="323" t="s">
        <v>210</v>
      </c>
      <c r="C248" s="323"/>
      <c r="D248" s="323"/>
      <c r="E248" s="323"/>
      <c r="F248" s="524"/>
      <c r="G248" s="324"/>
      <c r="H248" s="324"/>
      <c r="I248" s="269"/>
    </row>
    <row r="249" spans="1:12" ht="12.75">
      <c r="A249" s="117"/>
      <c r="B249" s="279" t="s">
        <v>212</v>
      </c>
      <c r="C249" s="314"/>
      <c r="D249" s="314"/>
      <c r="E249" s="314"/>
      <c r="F249" s="325"/>
      <c r="G249" s="316">
        <f>DetailedBudget!I524</f>
        <v>0</v>
      </c>
      <c r="H249" s="315"/>
      <c r="I249" s="262"/>
      <c r="L249" s="293"/>
    </row>
    <row r="250" spans="1:12" ht="12.75">
      <c r="A250" s="117"/>
      <c r="B250" s="279" t="s">
        <v>219</v>
      </c>
      <c r="C250" s="314"/>
      <c r="D250" s="314"/>
      <c r="E250" s="314"/>
      <c r="F250" s="325"/>
      <c r="G250" s="316">
        <f>DetailedBudget!I531</f>
        <v>0</v>
      </c>
      <c r="H250" s="315"/>
      <c r="I250" s="262"/>
      <c r="L250" s="293"/>
    </row>
    <row r="251" spans="1:12" ht="12.75">
      <c r="A251" s="117"/>
      <c r="B251" s="279" t="s">
        <v>227</v>
      </c>
      <c r="C251" s="314"/>
      <c r="D251" s="314"/>
      <c r="E251" s="314"/>
      <c r="F251" s="325"/>
      <c r="G251" s="316">
        <f>DetailedBudget!I538</f>
        <v>0</v>
      </c>
      <c r="H251" s="315"/>
      <c r="I251" s="262"/>
      <c r="L251" s="293"/>
    </row>
    <row r="252" spans="1:12" ht="12.75">
      <c r="A252" s="117"/>
      <c r="B252" s="279" t="s">
        <v>228</v>
      </c>
      <c r="C252" s="314"/>
      <c r="D252" s="314"/>
      <c r="E252" s="314"/>
      <c r="F252" s="325"/>
      <c r="G252" s="316">
        <f>DetailedBudget!I542</f>
        <v>0</v>
      </c>
      <c r="H252" s="315"/>
      <c r="I252" s="262"/>
      <c r="L252" s="293"/>
    </row>
    <row r="253" spans="1:12" ht="12.75">
      <c r="A253" s="117"/>
      <c r="B253" s="279" t="s">
        <v>233</v>
      </c>
      <c r="C253" s="314"/>
      <c r="D253" s="314"/>
      <c r="E253" s="314"/>
      <c r="F253" s="325"/>
      <c r="G253" s="316">
        <f>DetailedBudget!I553</f>
        <v>0</v>
      </c>
      <c r="H253" s="315"/>
      <c r="I253" s="262"/>
      <c r="L253" s="293"/>
    </row>
    <row r="254" spans="1:12" ht="12.75">
      <c r="A254" s="117"/>
      <c r="B254" s="279" t="s">
        <v>100</v>
      </c>
      <c r="C254" s="314"/>
      <c r="D254" s="314"/>
      <c r="E254" s="314"/>
      <c r="F254" s="325"/>
      <c r="G254" s="316">
        <f>DetailedBudget!I574</f>
        <v>0</v>
      </c>
      <c r="H254" s="315"/>
      <c r="I254" s="262"/>
      <c r="L254" s="293"/>
    </row>
    <row r="255" spans="1:12" ht="12.75">
      <c r="A255" s="117"/>
      <c r="B255" s="279" t="s">
        <v>188</v>
      </c>
      <c r="C255" s="314"/>
      <c r="D255" s="314"/>
      <c r="E255" s="314"/>
      <c r="F255" s="325"/>
      <c r="G255" s="316">
        <f>DetailedBudget!I576</f>
        <v>0</v>
      </c>
      <c r="H255" s="315"/>
      <c r="I255" s="262"/>
      <c r="L255" s="293"/>
    </row>
    <row r="256" spans="1:12" ht="12.75">
      <c r="A256" s="117"/>
      <c r="B256" s="279" t="s">
        <v>245</v>
      </c>
      <c r="C256" s="314"/>
      <c r="D256" s="314"/>
      <c r="E256" s="314"/>
      <c r="F256" s="325"/>
      <c r="G256" s="316">
        <f>DetailedBudget!I578</f>
        <v>0</v>
      </c>
      <c r="H256" s="315"/>
      <c r="I256" s="262"/>
      <c r="L256" s="293"/>
    </row>
    <row r="257" spans="1:12" ht="13.5" thickBot="1">
      <c r="A257" s="128"/>
      <c r="B257" s="280" t="s">
        <v>129</v>
      </c>
      <c r="C257" s="320"/>
      <c r="D257" s="320"/>
      <c r="E257" s="320"/>
      <c r="F257" s="325"/>
      <c r="G257" s="319">
        <f>DetailedBudget!I580</f>
        <v>0</v>
      </c>
      <c r="H257" s="318"/>
      <c r="I257" s="263"/>
      <c r="L257" s="293"/>
    </row>
    <row r="258" spans="1:12" ht="15.75" customHeight="1" thickBot="1">
      <c r="A258" s="125"/>
      <c r="B258" s="605" t="s">
        <v>211</v>
      </c>
      <c r="C258" s="320"/>
      <c r="D258" s="320"/>
      <c r="E258" s="320"/>
      <c r="F258" s="321">
        <f>SUM(F249:F257)</f>
        <v>0</v>
      </c>
      <c r="G258" s="322">
        <f>DetailedBudget!K581</f>
        <v>0</v>
      </c>
      <c r="H258" s="321">
        <f>F258-G258</f>
        <v>0</v>
      </c>
      <c r="I258" s="264">
        <f>IF(G258=0,0,H258/G258)</f>
        <v>0</v>
      </c>
      <c r="K258" s="18">
        <f>SUM(G249:G257)</f>
        <v>0</v>
      </c>
      <c r="L258" s="293"/>
    </row>
    <row r="259" spans="1:12" ht="12.75">
      <c r="A259" s="126"/>
      <c r="B259" s="314"/>
      <c r="C259" s="314"/>
      <c r="D259" s="314"/>
      <c r="E259" s="314"/>
      <c r="F259" s="523"/>
      <c r="G259" s="316"/>
      <c r="H259" s="316"/>
      <c r="I259" s="193"/>
      <c r="L259" s="293"/>
    </row>
    <row r="260" spans="1:9" ht="12.75">
      <c r="A260" s="117" t="str">
        <f>DetailedBudget!A583</f>
        <v>13</v>
      </c>
      <c r="B260" s="323" t="s">
        <v>246</v>
      </c>
      <c r="C260" s="323"/>
      <c r="D260" s="323"/>
      <c r="E260" s="323"/>
      <c r="F260" s="524"/>
      <c r="G260" s="324"/>
      <c r="H260" s="324"/>
      <c r="I260" s="269"/>
    </row>
    <row r="261" spans="1:9" ht="12.75">
      <c r="A261" s="117"/>
      <c r="B261" s="279" t="s">
        <v>252</v>
      </c>
      <c r="C261" s="314"/>
      <c r="D261" s="314"/>
      <c r="E261" s="314"/>
      <c r="F261" s="325"/>
      <c r="G261" s="316">
        <f>DetailedBudget!I587</f>
        <v>0</v>
      </c>
      <c r="H261" s="315"/>
      <c r="I261" s="262"/>
    </row>
    <row r="262" spans="1:9" ht="12.75">
      <c r="A262" s="117"/>
      <c r="B262" s="279" t="s">
        <v>487</v>
      </c>
      <c r="C262" s="314"/>
      <c r="D262" s="314"/>
      <c r="E262" s="314"/>
      <c r="F262" s="325"/>
      <c r="G262" s="316">
        <f>DetailedBudget!I589</f>
        <v>0</v>
      </c>
      <c r="H262" s="315"/>
      <c r="I262" s="262"/>
    </row>
    <row r="263" spans="1:12" ht="12.75">
      <c r="A263" s="122"/>
      <c r="B263" s="279" t="s">
        <v>486</v>
      </c>
      <c r="C263" s="266"/>
      <c r="D263" s="266"/>
      <c r="E263" s="266"/>
      <c r="F263" s="325"/>
      <c r="G263" s="316">
        <f>DetailedBudget!I591</f>
        <v>0</v>
      </c>
      <c r="H263" s="315"/>
      <c r="I263" s="262"/>
      <c r="L263" s="287"/>
    </row>
    <row r="264" spans="1:12" ht="12.75">
      <c r="A264" s="122"/>
      <c r="B264" s="279" t="s">
        <v>248</v>
      </c>
      <c r="C264" s="266"/>
      <c r="D264" s="266"/>
      <c r="E264" s="266"/>
      <c r="F264" s="325"/>
      <c r="G264" s="316">
        <f>DetailedBudget!I593</f>
        <v>0</v>
      </c>
      <c r="H264" s="315"/>
      <c r="I264" s="262"/>
      <c r="L264" s="287"/>
    </row>
    <row r="265" spans="1:9" ht="13.5" thickBot="1">
      <c r="A265" s="125"/>
      <c r="B265" s="280" t="s">
        <v>249</v>
      </c>
      <c r="C265" s="317"/>
      <c r="D265" s="317"/>
      <c r="E265" s="317"/>
      <c r="F265" s="325"/>
      <c r="G265" s="319">
        <f>DetailedBudget!I595</f>
        <v>0</v>
      </c>
      <c r="H265" s="318"/>
      <c r="I265" s="263"/>
    </row>
    <row r="266" spans="1:12" ht="15.75" customHeight="1" thickBot="1">
      <c r="A266" s="125"/>
      <c r="B266" s="605" t="s">
        <v>247</v>
      </c>
      <c r="C266" s="320"/>
      <c r="D266" s="320"/>
      <c r="E266" s="320"/>
      <c r="F266" s="321">
        <f>SUM(F261:F265)</f>
        <v>0</v>
      </c>
      <c r="G266" s="322">
        <f>DetailedBudget!K596</f>
        <v>0</v>
      </c>
      <c r="H266" s="321">
        <f>F266-G266</f>
        <v>0</v>
      </c>
      <c r="I266" s="264">
        <f>IF(G266=0,0,H266/G266)</f>
        <v>0</v>
      </c>
      <c r="K266" s="18">
        <f>SUM(G261:G265)</f>
        <v>0</v>
      </c>
      <c r="L266" s="279"/>
    </row>
    <row r="267" spans="1:9" ht="12.75">
      <c r="A267" s="126"/>
      <c r="B267" s="314"/>
      <c r="C267" s="314"/>
      <c r="D267" s="314"/>
      <c r="E267" s="314"/>
      <c r="F267" s="523"/>
      <c r="G267" s="316"/>
      <c r="H267" s="316"/>
      <c r="I267" s="193"/>
    </row>
    <row r="268" spans="1:9" ht="12.75">
      <c r="A268" s="122" t="str">
        <f>DetailedBudget!A598</f>
        <v>14</v>
      </c>
      <c r="B268" s="314" t="s">
        <v>391</v>
      </c>
      <c r="C268" s="266"/>
      <c r="D268" s="266"/>
      <c r="E268" s="266"/>
      <c r="F268" s="524"/>
      <c r="G268" s="324"/>
      <c r="H268" s="324"/>
      <c r="I268" s="269"/>
    </row>
    <row r="269" spans="1:9" ht="12.75">
      <c r="A269" s="122"/>
      <c r="B269" s="279" t="s">
        <v>254</v>
      </c>
      <c r="C269" s="266"/>
      <c r="D269" s="266"/>
      <c r="E269" s="266"/>
      <c r="F269" s="325"/>
      <c r="G269" s="316">
        <f>DetailedBudget!H599</f>
        <v>0</v>
      </c>
      <c r="H269" s="315"/>
      <c r="I269" s="262"/>
    </row>
    <row r="270" spans="1:9" ht="12.75">
      <c r="A270" s="122"/>
      <c r="B270" s="279" t="s">
        <v>255</v>
      </c>
      <c r="C270" s="266"/>
      <c r="D270" s="266"/>
      <c r="E270" s="266"/>
      <c r="F270" s="325"/>
      <c r="G270" s="316">
        <f>DetailedBudget!H600</f>
        <v>0</v>
      </c>
      <c r="H270" s="315"/>
      <c r="I270" s="262"/>
    </row>
    <row r="271" spans="1:9" ht="12.75">
      <c r="A271" s="122"/>
      <c r="B271" s="279" t="s">
        <v>256</v>
      </c>
      <c r="C271" s="266"/>
      <c r="D271" s="266"/>
      <c r="E271" s="266"/>
      <c r="F271" s="325"/>
      <c r="G271" s="316">
        <f>DetailedBudget!H601</f>
        <v>0</v>
      </c>
      <c r="H271" s="315"/>
      <c r="I271" s="262"/>
    </row>
    <row r="272" spans="1:12" ht="12.75">
      <c r="A272" s="117"/>
      <c r="B272" s="485" t="s">
        <v>258</v>
      </c>
      <c r="C272" s="266"/>
      <c r="D272" s="266"/>
      <c r="E272" s="266"/>
      <c r="F272" s="325"/>
      <c r="G272" s="316">
        <f>DetailedBudget!I603</f>
        <v>0</v>
      </c>
      <c r="H272" s="315"/>
      <c r="I272" s="262"/>
      <c r="L272" s="283"/>
    </row>
    <row r="273" spans="1:12" ht="12.75">
      <c r="A273" s="117"/>
      <c r="B273" s="279" t="s">
        <v>504</v>
      </c>
      <c r="C273" s="266"/>
      <c r="D273" s="266"/>
      <c r="E273" s="266"/>
      <c r="F273" s="325"/>
      <c r="G273" s="316">
        <f>DetailedBudget!I605</f>
        <v>0</v>
      </c>
      <c r="H273" s="315"/>
      <c r="I273" s="262"/>
      <c r="L273" s="283"/>
    </row>
    <row r="274" spans="1:12" ht="12.75">
      <c r="A274" s="117"/>
      <c r="B274" s="279" t="s">
        <v>260</v>
      </c>
      <c r="C274" s="266"/>
      <c r="D274" s="266"/>
      <c r="E274" s="266"/>
      <c r="F274" s="325"/>
      <c r="G274" s="316">
        <f>DetailedBudget!I608</f>
        <v>0</v>
      </c>
      <c r="H274" s="315"/>
      <c r="I274" s="262"/>
      <c r="L274" s="283"/>
    </row>
    <row r="275" spans="1:9" ht="13.5" thickBot="1">
      <c r="A275" s="128"/>
      <c r="B275" s="285" t="s">
        <v>129</v>
      </c>
      <c r="C275" s="317"/>
      <c r="D275" s="317"/>
      <c r="E275" s="317"/>
      <c r="F275" s="595"/>
      <c r="G275" s="319">
        <f>DetailedBudget!I610</f>
        <v>0</v>
      </c>
      <c r="H275" s="318"/>
      <c r="I275" s="263"/>
    </row>
    <row r="276" spans="1:12" ht="15.75" customHeight="1" thickBot="1">
      <c r="A276" s="128"/>
      <c r="B276" s="611" t="s">
        <v>392</v>
      </c>
      <c r="C276" s="320"/>
      <c r="D276" s="320"/>
      <c r="E276" s="320"/>
      <c r="F276" s="318">
        <f>SUM(F269:F275)</f>
        <v>0</v>
      </c>
      <c r="G276" s="319">
        <f>DetailedBudget!K611</f>
        <v>0</v>
      </c>
      <c r="H276" s="321">
        <f>F276-G276</f>
        <v>0</v>
      </c>
      <c r="I276" s="264">
        <f>IF(G276=0,0,H276/G276)</f>
        <v>0</v>
      </c>
      <c r="K276" s="18">
        <f>SUM(G269:G275)</f>
        <v>0</v>
      </c>
      <c r="L276" s="283"/>
    </row>
    <row r="277" spans="1:12" ht="15.75" customHeight="1" thickBot="1">
      <c r="A277" s="133"/>
      <c r="B277" s="338" t="s">
        <v>253</v>
      </c>
      <c r="C277" s="333"/>
      <c r="D277" s="333"/>
      <c r="E277" s="333"/>
      <c r="F277" s="334">
        <f>F276+F266+F258+F246+F228+F221+F212+F200+F184+F176</f>
        <v>0</v>
      </c>
      <c r="G277" s="335">
        <f>DetailedBudget!K612</f>
        <v>0</v>
      </c>
      <c r="H277" s="334">
        <f>F277-G277</f>
        <v>0</v>
      </c>
      <c r="I277" s="265">
        <f>IF(G277=0,0,H277/G277)</f>
        <v>0</v>
      </c>
      <c r="K277" s="18">
        <f>SUM(K176:K276)</f>
        <v>0</v>
      </c>
      <c r="L277" s="283"/>
    </row>
    <row r="278" spans="1:9" ht="12.75">
      <c r="A278" s="117"/>
      <c r="B278" s="323"/>
      <c r="C278" s="323"/>
      <c r="D278" s="323"/>
      <c r="E278" s="323"/>
      <c r="F278" s="523"/>
      <c r="G278" s="316"/>
      <c r="H278" s="316"/>
      <c r="I278" s="193"/>
    </row>
    <row r="279" spans="1:12" ht="12.75">
      <c r="A279" s="117" t="str">
        <f>DetailedBudget!A614</f>
        <v>15</v>
      </c>
      <c r="B279" s="323" t="s">
        <v>494</v>
      </c>
      <c r="C279" s="323"/>
      <c r="D279" s="323"/>
      <c r="E279" s="323"/>
      <c r="F279" s="524"/>
      <c r="G279" s="324"/>
      <c r="H279" s="324"/>
      <c r="I279" s="269"/>
      <c r="L279" s="283"/>
    </row>
    <row r="280" spans="1:12" ht="12.75">
      <c r="A280" s="122"/>
      <c r="B280" s="279" t="s">
        <v>261</v>
      </c>
      <c r="C280" s="266"/>
      <c r="D280" s="266"/>
      <c r="E280" s="266"/>
      <c r="F280" s="325"/>
      <c r="G280" s="316">
        <f>DetailedBudget!I617</f>
        <v>0</v>
      </c>
      <c r="H280" s="315"/>
      <c r="I280" s="262"/>
      <c r="L280" s="283"/>
    </row>
    <row r="281" spans="1:9" ht="12.75">
      <c r="A281" s="122"/>
      <c r="B281" s="279" t="s">
        <v>265</v>
      </c>
      <c r="C281" s="266"/>
      <c r="D281" s="266"/>
      <c r="E281" s="266"/>
      <c r="F281" s="325"/>
      <c r="G281" s="316">
        <f>DetailedBudget!I620</f>
        <v>0</v>
      </c>
      <c r="H281" s="315"/>
      <c r="I281" s="262"/>
    </row>
    <row r="282" spans="1:12" ht="12.75">
      <c r="A282" s="122"/>
      <c r="B282" s="279" t="s">
        <v>266</v>
      </c>
      <c r="C282" s="266"/>
      <c r="D282" s="266"/>
      <c r="E282" s="266"/>
      <c r="F282" s="325"/>
      <c r="G282" s="316">
        <f>DetailedBudget!I623</f>
        <v>0</v>
      </c>
      <c r="H282" s="315"/>
      <c r="I282" s="262"/>
      <c r="L282" s="283"/>
    </row>
    <row r="283" spans="1:12" ht="12.75">
      <c r="A283" s="122"/>
      <c r="B283" s="279" t="s">
        <v>268</v>
      </c>
      <c r="C283" s="266"/>
      <c r="D283" s="266"/>
      <c r="E283" s="266"/>
      <c r="F283" s="325"/>
      <c r="G283" s="316">
        <f>DetailedBudget!I626</f>
        <v>0</v>
      </c>
      <c r="H283" s="315"/>
      <c r="I283" s="262"/>
      <c r="L283" s="283"/>
    </row>
    <row r="284" spans="1:9" ht="12.75">
      <c r="A284" s="122"/>
      <c r="B284" s="279" t="s">
        <v>267</v>
      </c>
      <c r="C284" s="266"/>
      <c r="D284" s="266"/>
      <c r="E284" s="266"/>
      <c r="F284" s="325"/>
      <c r="G284" s="316">
        <f>DetailedBudget!I629</f>
        <v>0</v>
      </c>
      <c r="H284" s="315"/>
      <c r="I284" s="262"/>
    </row>
    <row r="285" spans="1:12" ht="12.75">
      <c r="A285" s="117"/>
      <c r="B285" s="279" t="s">
        <v>269</v>
      </c>
      <c r="C285" s="266"/>
      <c r="D285" s="266"/>
      <c r="E285" s="266"/>
      <c r="F285" s="325"/>
      <c r="G285" s="316">
        <f>DetailedBudget!I632</f>
        <v>0</v>
      </c>
      <c r="H285" s="315"/>
      <c r="I285" s="262"/>
      <c r="L285" s="283"/>
    </row>
    <row r="286" spans="1:12" ht="12.75">
      <c r="A286" s="117"/>
      <c r="B286" s="279" t="s">
        <v>1</v>
      </c>
      <c r="C286" s="266"/>
      <c r="D286" s="266"/>
      <c r="E286" s="266"/>
      <c r="F286" s="325"/>
      <c r="G286" s="316">
        <f>DetailedBudget!I633</f>
        <v>0</v>
      </c>
      <c r="H286" s="315"/>
      <c r="I286" s="262"/>
      <c r="L286" s="283"/>
    </row>
    <row r="287" spans="1:9" ht="12.75">
      <c r="A287" s="122"/>
      <c r="B287" s="279" t="s">
        <v>2</v>
      </c>
      <c r="C287" s="266"/>
      <c r="D287" s="266"/>
      <c r="E287" s="266"/>
      <c r="F287" s="325"/>
      <c r="G287" s="316">
        <f>DetailedBudget!I634</f>
        <v>0</v>
      </c>
      <c r="H287" s="315"/>
      <c r="I287" s="262"/>
    </row>
    <row r="288" spans="1:12" ht="12.75">
      <c r="A288" s="122"/>
      <c r="B288" s="279" t="s">
        <v>272</v>
      </c>
      <c r="C288" s="266"/>
      <c r="D288" s="266"/>
      <c r="E288" s="266"/>
      <c r="F288" s="325"/>
      <c r="G288" s="316">
        <f>DetailedBudget!I637</f>
        <v>0</v>
      </c>
      <c r="H288" s="315"/>
      <c r="I288" s="262"/>
      <c r="L288" s="293"/>
    </row>
    <row r="289" spans="1:12" ht="12.75">
      <c r="A289" s="122"/>
      <c r="B289" s="279" t="s">
        <v>279</v>
      </c>
      <c r="C289" s="266"/>
      <c r="D289" s="266"/>
      <c r="E289" s="266"/>
      <c r="F289" s="325"/>
      <c r="G289" s="316">
        <f>DetailedBudget!I641</f>
        <v>0</v>
      </c>
      <c r="H289" s="315"/>
      <c r="I289" s="262"/>
      <c r="L289" s="293"/>
    </row>
    <row r="290" spans="1:12" ht="12.75">
      <c r="A290" s="122"/>
      <c r="B290" s="279" t="s">
        <v>496</v>
      </c>
      <c r="C290" s="266"/>
      <c r="D290" s="266"/>
      <c r="E290" s="266"/>
      <c r="F290" s="325"/>
      <c r="G290" s="316">
        <f>DetailedBudget!I643</f>
        <v>0</v>
      </c>
      <c r="H290" s="315"/>
      <c r="I290" s="262"/>
      <c r="L290" s="293"/>
    </row>
    <row r="291" spans="1:9" ht="12.75">
      <c r="A291" s="122"/>
      <c r="B291" s="279" t="s">
        <v>280</v>
      </c>
      <c r="C291" s="266"/>
      <c r="D291" s="266"/>
      <c r="E291" s="266"/>
      <c r="F291" s="325"/>
      <c r="G291" s="316">
        <f>DetailedBudget!I645</f>
        <v>0</v>
      </c>
      <c r="H291" s="315"/>
      <c r="I291" s="262"/>
    </row>
    <row r="292" spans="1:9" ht="12.75">
      <c r="A292" s="122"/>
      <c r="B292" s="279" t="s">
        <v>281</v>
      </c>
      <c r="C292" s="266"/>
      <c r="D292" s="266"/>
      <c r="E292" s="266"/>
      <c r="F292" s="325"/>
      <c r="G292" s="316">
        <f>DetailedBudget!I647</f>
        <v>0</v>
      </c>
      <c r="H292" s="315"/>
      <c r="I292" s="262"/>
    </row>
    <row r="293" spans="1:17" ht="12.75">
      <c r="A293" s="126"/>
      <c r="B293" s="279" t="s">
        <v>129</v>
      </c>
      <c r="C293" s="266"/>
      <c r="D293" s="266"/>
      <c r="E293" s="266"/>
      <c r="F293" s="325"/>
      <c r="G293" s="316">
        <f>DetailedBudget!I649</f>
        <v>0</v>
      </c>
      <c r="H293" s="315"/>
      <c r="I293" s="262"/>
      <c r="L293" s="314"/>
      <c r="M293" s="279"/>
      <c r="N293" s="654"/>
      <c r="O293" s="654"/>
      <c r="P293" s="654"/>
      <c r="Q293" s="654"/>
    </row>
    <row r="294" spans="1:17" ht="13.5" thickBot="1">
      <c r="A294" s="125"/>
      <c r="B294" s="328" t="s">
        <v>468</v>
      </c>
      <c r="C294" s="317"/>
      <c r="D294" s="317"/>
      <c r="E294" s="317"/>
      <c r="F294" s="325"/>
      <c r="G294" s="316"/>
      <c r="H294" s="315"/>
      <c r="I294" s="262"/>
      <c r="L294" s="279"/>
      <c r="M294" s="283"/>
      <c r="N294" s="654"/>
      <c r="O294" s="654"/>
      <c r="P294" s="654"/>
      <c r="Q294" s="654"/>
    </row>
    <row r="295" spans="1:17" ht="15.75" customHeight="1" thickBot="1">
      <c r="A295" s="125"/>
      <c r="B295" s="611" t="s">
        <v>493</v>
      </c>
      <c r="C295" s="320"/>
      <c r="D295" s="320"/>
      <c r="E295" s="320"/>
      <c r="F295" s="321">
        <f>SUM(F280:F294)</f>
        <v>0</v>
      </c>
      <c r="G295" s="322">
        <f>DetailedBudget!K650</f>
        <v>0</v>
      </c>
      <c r="H295" s="345">
        <f>F295-G295</f>
        <v>0</v>
      </c>
      <c r="I295" s="346">
        <f>IF(G295=0,0,H295/G295)</f>
        <v>0</v>
      </c>
      <c r="K295" s="18">
        <f>SUM(G280:G293)</f>
        <v>0</v>
      </c>
      <c r="L295" s="283"/>
      <c r="M295" s="283"/>
      <c r="N295" s="654"/>
      <c r="O295" s="654"/>
      <c r="P295" s="654"/>
      <c r="Q295" s="654"/>
    </row>
    <row r="296" spans="1:17" ht="12.75">
      <c r="A296" s="126"/>
      <c r="B296" s="323"/>
      <c r="C296" s="314"/>
      <c r="D296" s="314"/>
      <c r="E296" s="314"/>
      <c r="F296" s="523"/>
      <c r="G296" s="316"/>
      <c r="H296" s="316"/>
      <c r="I296" s="193"/>
      <c r="L296" s="283"/>
      <c r="M296" s="283"/>
      <c r="N296" s="654"/>
      <c r="O296" s="654"/>
      <c r="P296" s="654"/>
      <c r="Q296" s="654"/>
    </row>
    <row r="297" spans="1:17" ht="12.75">
      <c r="A297" s="122" t="str">
        <f>DetailedBudget!A652</f>
        <v>16</v>
      </c>
      <c r="B297" s="314" t="s">
        <v>282</v>
      </c>
      <c r="C297" s="266"/>
      <c r="D297" s="266"/>
      <c r="E297" s="266"/>
      <c r="F297" s="524"/>
      <c r="G297" s="324"/>
      <c r="H297" s="324"/>
      <c r="I297" s="269"/>
      <c r="L297" s="279"/>
      <c r="M297" s="283"/>
      <c r="N297" s="654"/>
      <c r="O297" s="654"/>
      <c r="P297" s="654"/>
      <c r="Q297" s="654"/>
    </row>
    <row r="298" spans="1:17" ht="12.75">
      <c r="A298" s="122"/>
      <c r="B298" s="279" t="s">
        <v>99</v>
      </c>
      <c r="C298" s="266"/>
      <c r="D298" s="266"/>
      <c r="E298" s="266"/>
      <c r="F298" s="325"/>
      <c r="G298" s="316">
        <f>DetailedBudget!I655</f>
        <v>0</v>
      </c>
      <c r="H298" s="315"/>
      <c r="I298" s="262"/>
      <c r="L298" s="283"/>
      <c r="M298" s="283"/>
      <c r="N298" s="654"/>
      <c r="O298" s="654"/>
      <c r="P298" s="654"/>
      <c r="Q298" s="654"/>
    </row>
    <row r="299" spans="1:17" ht="12.75">
      <c r="A299" s="122"/>
      <c r="B299" s="279" t="s">
        <v>284</v>
      </c>
      <c r="C299" s="266"/>
      <c r="D299" s="266"/>
      <c r="E299" s="266"/>
      <c r="F299" s="325"/>
      <c r="G299" s="316">
        <f>DetailedBudget!I658</f>
        <v>0</v>
      </c>
      <c r="H299" s="315"/>
      <c r="I299" s="262"/>
      <c r="L299" s="283"/>
      <c r="M299" s="283"/>
      <c r="N299" s="654"/>
      <c r="O299" s="654"/>
      <c r="P299" s="654"/>
      <c r="Q299" s="654"/>
    </row>
    <row r="300" spans="1:17" ht="12.75">
      <c r="A300" s="122"/>
      <c r="B300" s="279" t="s">
        <v>283</v>
      </c>
      <c r="C300" s="266"/>
      <c r="D300" s="266"/>
      <c r="E300" s="266"/>
      <c r="F300" s="325"/>
      <c r="G300" s="316">
        <f>DetailedBudget!I661</f>
        <v>0</v>
      </c>
      <c r="H300" s="315"/>
      <c r="I300" s="262"/>
      <c r="L300" s="279"/>
      <c r="M300" s="283"/>
      <c r="N300" s="654"/>
      <c r="O300" s="654"/>
      <c r="P300" s="654"/>
      <c r="Q300" s="654"/>
    </row>
    <row r="301" spans="1:17" ht="12.75">
      <c r="A301" s="122"/>
      <c r="B301" s="279" t="s">
        <v>285</v>
      </c>
      <c r="C301" s="314"/>
      <c r="D301" s="314"/>
      <c r="E301" s="314"/>
      <c r="F301" s="325"/>
      <c r="G301" s="316">
        <f>DetailedBudget!I663</f>
        <v>0</v>
      </c>
      <c r="H301" s="315"/>
      <c r="I301" s="262"/>
      <c r="L301" s="283"/>
      <c r="M301" s="283"/>
      <c r="N301" s="654"/>
      <c r="O301" s="654"/>
      <c r="P301" s="654"/>
      <c r="Q301" s="654"/>
    </row>
    <row r="302" spans="1:17" ht="12.75">
      <c r="A302" s="122"/>
      <c r="B302" s="279" t="s">
        <v>286</v>
      </c>
      <c r="C302" s="266"/>
      <c r="D302" s="266"/>
      <c r="E302" s="266"/>
      <c r="F302" s="325"/>
      <c r="G302" s="316"/>
      <c r="H302" s="315"/>
      <c r="I302" s="262"/>
      <c r="L302" s="283"/>
      <c r="M302" s="283"/>
      <c r="N302" s="654"/>
      <c r="O302" s="654"/>
      <c r="P302" s="654"/>
      <c r="Q302" s="654"/>
    </row>
    <row r="303" spans="1:17" ht="12.75">
      <c r="A303" s="122"/>
      <c r="B303" s="293" t="s">
        <v>287</v>
      </c>
      <c r="C303" s="266"/>
      <c r="D303" s="266"/>
      <c r="E303" s="266"/>
      <c r="F303" s="325"/>
      <c r="G303" s="316">
        <f>DetailedBudget!I667</f>
        <v>0</v>
      </c>
      <c r="H303" s="315"/>
      <c r="I303" s="262"/>
      <c r="L303" s="279"/>
      <c r="M303" s="279"/>
      <c r="N303" s="654"/>
      <c r="O303" s="654"/>
      <c r="P303" s="654"/>
      <c r="Q303" s="654"/>
    </row>
    <row r="304" spans="1:17" ht="12.75">
      <c r="A304" s="122"/>
      <c r="B304" s="293" t="s">
        <v>175</v>
      </c>
      <c r="C304" s="266"/>
      <c r="D304" s="266"/>
      <c r="E304" s="266"/>
      <c r="F304" s="325"/>
      <c r="G304" s="316">
        <f>DetailedBudget!I670</f>
        <v>0</v>
      </c>
      <c r="H304" s="315"/>
      <c r="I304" s="262"/>
      <c r="L304" s="279"/>
      <c r="M304" s="279"/>
      <c r="N304" s="654"/>
      <c r="O304" s="654"/>
      <c r="P304" s="654"/>
      <c r="Q304" s="654"/>
    </row>
    <row r="305" spans="1:17" ht="12.75">
      <c r="A305" s="122"/>
      <c r="B305" s="293" t="s">
        <v>288</v>
      </c>
      <c r="C305" s="266"/>
      <c r="D305" s="266"/>
      <c r="E305" s="266"/>
      <c r="F305" s="325"/>
      <c r="G305" s="316">
        <f>DetailedBudget!I672</f>
        <v>0</v>
      </c>
      <c r="H305" s="315"/>
      <c r="I305" s="262"/>
      <c r="L305" s="279"/>
      <c r="M305" s="279"/>
      <c r="N305" s="654"/>
      <c r="O305" s="654"/>
      <c r="P305" s="654"/>
      <c r="Q305" s="654"/>
    </row>
    <row r="306" spans="1:17" ht="12.75">
      <c r="A306" s="122"/>
      <c r="B306" s="279" t="s">
        <v>289</v>
      </c>
      <c r="C306" s="266"/>
      <c r="D306" s="266"/>
      <c r="E306" s="266"/>
      <c r="F306" s="325"/>
      <c r="G306" s="316"/>
      <c r="H306" s="315"/>
      <c r="I306" s="262"/>
      <c r="L306" s="279"/>
      <c r="M306" s="279"/>
      <c r="N306" s="654"/>
      <c r="O306" s="654"/>
      <c r="P306" s="654"/>
      <c r="Q306" s="654"/>
    </row>
    <row r="307" spans="1:17" ht="12.75">
      <c r="A307" s="122"/>
      <c r="B307" s="293" t="s">
        <v>290</v>
      </c>
      <c r="C307" s="266"/>
      <c r="D307" s="266"/>
      <c r="E307" s="266"/>
      <c r="F307" s="325"/>
      <c r="G307" s="316">
        <f>DetailedBudget!I675</f>
        <v>0</v>
      </c>
      <c r="H307" s="315"/>
      <c r="I307" s="262"/>
      <c r="L307" s="279"/>
      <c r="M307" s="279"/>
      <c r="N307" s="654"/>
      <c r="O307" s="654"/>
      <c r="P307" s="654"/>
      <c r="Q307" s="654"/>
    </row>
    <row r="308" spans="1:17" ht="12.75">
      <c r="A308" s="122"/>
      <c r="B308" s="293" t="s">
        <v>291</v>
      </c>
      <c r="C308" s="266"/>
      <c r="D308" s="266"/>
      <c r="E308" s="266"/>
      <c r="F308" s="325"/>
      <c r="G308" s="316">
        <f>DetailedBudget!I676</f>
        <v>0</v>
      </c>
      <c r="H308" s="315"/>
      <c r="I308" s="262"/>
      <c r="L308" s="293"/>
      <c r="M308" s="283"/>
      <c r="N308" s="654"/>
      <c r="O308" s="654"/>
      <c r="P308" s="654"/>
      <c r="Q308" s="654"/>
    </row>
    <row r="309" spans="1:17" ht="12.75">
      <c r="A309" s="122"/>
      <c r="B309" s="279" t="s">
        <v>292</v>
      </c>
      <c r="C309" s="266"/>
      <c r="D309" s="266"/>
      <c r="E309" s="266"/>
      <c r="F309" s="325"/>
      <c r="G309" s="316">
        <f>DetailedBudget!I680</f>
        <v>0</v>
      </c>
      <c r="H309" s="315"/>
      <c r="I309" s="262"/>
      <c r="L309" s="293"/>
      <c r="M309" s="283"/>
      <c r="N309" s="654"/>
      <c r="O309" s="654"/>
      <c r="P309" s="654"/>
      <c r="Q309" s="654"/>
    </row>
    <row r="310" spans="1:17" ht="12.75">
      <c r="A310" s="122"/>
      <c r="B310" s="279" t="s">
        <v>296</v>
      </c>
      <c r="C310" s="314"/>
      <c r="D310" s="314"/>
      <c r="E310" s="314"/>
      <c r="F310" s="325"/>
      <c r="G310" s="316">
        <f>DetailedBudget!I682</f>
        <v>0</v>
      </c>
      <c r="H310" s="315"/>
      <c r="I310" s="262"/>
      <c r="L310" s="293"/>
      <c r="M310" s="283"/>
      <c r="N310" s="654"/>
      <c r="O310" s="654"/>
      <c r="P310" s="654"/>
      <c r="Q310" s="654"/>
    </row>
    <row r="311" spans="1:17" ht="12.75">
      <c r="A311" s="122"/>
      <c r="B311" s="279" t="s">
        <v>297</v>
      </c>
      <c r="C311" s="266"/>
      <c r="D311" s="266"/>
      <c r="E311" s="266"/>
      <c r="F311" s="325"/>
      <c r="G311" s="316">
        <f>DetailedBudget!I684</f>
        <v>0</v>
      </c>
      <c r="H311" s="315"/>
      <c r="I311" s="262"/>
      <c r="L311" s="279"/>
      <c r="M311" s="283"/>
      <c r="N311" s="654"/>
      <c r="O311" s="654"/>
      <c r="P311" s="654"/>
      <c r="Q311" s="654"/>
    </row>
    <row r="312" spans="1:17" ht="12.75">
      <c r="A312" s="122"/>
      <c r="B312" s="279" t="s">
        <v>107</v>
      </c>
      <c r="C312" s="266"/>
      <c r="D312" s="266"/>
      <c r="E312" s="266"/>
      <c r="F312" s="325"/>
      <c r="G312" s="316">
        <f>DetailedBudget!I686</f>
        <v>0</v>
      </c>
      <c r="H312" s="315"/>
      <c r="I312" s="262"/>
      <c r="L312" s="293"/>
      <c r="M312" s="279"/>
      <c r="N312" s="654"/>
      <c r="O312" s="654"/>
      <c r="P312" s="654"/>
      <c r="Q312" s="654"/>
    </row>
    <row r="313" spans="1:17" ht="12.75">
      <c r="A313" s="122"/>
      <c r="B313" s="279" t="s">
        <v>281</v>
      </c>
      <c r="C313" s="266"/>
      <c r="D313" s="266"/>
      <c r="E313" s="266"/>
      <c r="F313" s="325"/>
      <c r="G313" s="316">
        <f>DetailedBudget!I688</f>
        <v>0</v>
      </c>
      <c r="H313" s="315"/>
      <c r="I313" s="262"/>
      <c r="L313" s="279"/>
      <c r="M313" s="278"/>
      <c r="N313" s="654"/>
      <c r="O313" s="654"/>
      <c r="P313" s="654"/>
      <c r="Q313" s="654"/>
    </row>
    <row r="314" spans="1:17" ht="12.75">
      <c r="A314" s="126"/>
      <c r="B314" s="266" t="s">
        <v>129</v>
      </c>
      <c r="C314" s="266"/>
      <c r="D314" s="266"/>
      <c r="E314" s="266"/>
      <c r="F314" s="325"/>
      <c r="G314" s="327">
        <f>DetailedBudget!I690</f>
        <v>0</v>
      </c>
      <c r="H314" s="315"/>
      <c r="I314" s="262"/>
      <c r="L314" s="279"/>
      <c r="M314" s="279"/>
      <c r="N314" s="654"/>
      <c r="O314" s="654"/>
      <c r="P314" s="654"/>
      <c r="Q314" s="654"/>
    </row>
    <row r="315" spans="1:17" ht="13.5" thickBot="1">
      <c r="A315" s="125"/>
      <c r="B315" s="328" t="s">
        <v>477</v>
      </c>
      <c r="C315" s="317"/>
      <c r="D315" s="317"/>
      <c r="E315" s="317"/>
      <c r="F315" s="325"/>
      <c r="G315" s="319"/>
      <c r="H315" s="318"/>
      <c r="I315" s="263"/>
      <c r="L315" s="293"/>
      <c r="M315" s="283"/>
      <c r="N315" s="654"/>
      <c r="O315" s="654"/>
      <c r="P315" s="654"/>
      <c r="Q315" s="654"/>
    </row>
    <row r="316" spans="1:17" ht="15.75" customHeight="1" thickBot="1">
      <c r="A316" s="125"/>
      <c r="B316" s="320" t="s">
        <v>393</v>
      </c>
      <c r="C316" s="320"/>
      <c r="D316" s="320"/>
      <c r="E316" s="320"/>
      <c r="F316" s="321">
        <f>SUM(F298:F315)</f>
        <v>0</v>
      </c>
      <c r="G316" s="322">
        <f>DetailedBudget!K691</f>
        <v>0</v>
      </c>
      <c r="H316" s="345">
        <f>F316-G316</f>
        <v>0</v>
      </c>
      <c r="I316" s="346">
        <f>IF(G316=0,0,H316/G316)</f>
        <v>0</v>
      </c>
      <c r="K316" s="18">
        <f>SUM(G298:G314)</f>
        <v>0</v>
      </c>
      <c r="L316" s="279"/>
      <c r="M316" s="283"/>
      <c r="N316" s="654"/>
      <c r="O316" s="654"/>
      <c r="P316" s="654"/>
      <c r="Q316" s="654"/>
    </row>
    <row r="317" spans="1:17" ht="12.75">
      <c r="A317" s="126"/>
      <c r="B317" s="314"/>
      <c r="C317" s="314"/>
      <c r="D317" s="314"/>
      <c r="E317" s="314"/>
      <c r="F317" s="523"/>
      <c r="G317" s="316"/>
      <c r="H317" s="316"/>
      <c r="I317" s="193"/>
      <c r="L317" s="279"/>
      <c r="M317" s="283"/>
      <c r="N317" s="654"/>
      <c r="O317" s="654"/>
      <c r="P317" s="654"/>
      <c r="Q317" s="654"/>
    </row>
    <row r="318" spans="1:17" ht="12.75">
      <c r="A318" s="122" t="str">
        <f>DetailedBudget!A693</f>
        <v>17</v>
      </c>
      <c r="B318" s="323" t="s">
        <v>59</v>
      </c>
      <c r="C318" s="323"/>
      <c r="D318" s="323"/>
      <c r="E318" s="323"/>
      <c r="F318" s="524"/>
      <c r="G318" s="324"/>
      <c r="H318" s="324"/>
      <c r="I318" s="269"/>
      <c r="L318" s="293"/>
      <c r="M318" s="279"/>
      <c r="N318" s="654"/>
      <c r="O318" s="654"/>
      <c r="P318" s="654"/>
      <c r="Q318" s="654"/>
    </row>
    <row r="319" spans="1:17" ht="12.75">
      <c r="A319" s="122"/>
      <c r="B319" s="279" t="s">
        <v>298</v>
      </c>
      <c r="C319" s="266"/>
      <c r="D319" s="266"/>
      <c r="E319" s="266"/>
      <c r="F319" s="325"/>
      <c r="G319" s="316">
        <f>DetailedBudget!I695</f>
        <v>0</v>
      </c>
      <c r="H319" s="315"/>
      <c r="I319" s="262"/>
      <c r="L319" s="323"/>
      <c r="M319" s="282"/>
      <c r="N319" s="654"/>
      <c r="O319" s="654"/>
      <c r="P319" s="654"/>
      <c r="Q319" s="654"/>
    </row>
    <row r="320" spans="1:17" ht="12.75">
      <c r="A320" s="122"/>
      <c r="B320" s="279" t="s">
        <v>301</v>
      </c>
      <c r="C320" s="266"/>
      <c r="D320" s="266"/>
      <c r="E320" s="266"/>
      <c r="F320" s="325"/>
      <c r="G320" s="316">
        <f>DetailedBudget!I697</f>
        <v>0</v>
      </c>
      <c r="H320" s="315"/>
      <c r="I320" s="262"/>
      <c r="L320" s="279"/>
      <c r="M320" s="279"/>
      <c r="N320" s="654"/>
      <c r="O320" s="654"/>
      <c r="P320" s="654"/>
      <c r="Q320" s="654"/>
    </row>
    <row r="321" spans="1:17" ht="12.75">
      <c r="A321" s="122"/>
      <c r="B321" s="279" t="s">
        <v>300</v>
      </c>
      <c r="C321" s="266"/>
      <c r="D321" s="266"/>
      <c r="E321" s="266"/>
      <c r="F321" s="325"/>
      <c r="G321" s="316">
        <f>DetailedBudget!I699</f>
        <v>0</v>
      </c>
      <c r="H321" s="315"/>
      <c r="I321" s="262"/>
      <c r="L321" s="279"/>
      <c r="M321" s="283"/>
      <c r="N321" s="654"/>
      <c r="O321" s="654"/>
      <c r="P321" s="654"/>
      <c r="Q321" s="654"/>
    </row>
    <row r="322" spans="1:17" ht="12.75">
      <c r="A322" s="117"/>
      <c r="B322" s="279" t="s">
        <v>287</v>
      </c>
      <c r="C322" s="266"/>
      <c r="D322" s="266"/>
      <c r="E322" s="266"/>
      <c r="F322" s="325"/>
      <c r="G322" s="316">
        <f>DetailedBudget!I701</f>
        <v>0</v>
      </c>
      <c r="H322" s="315"/>
      <c r="I322" s="262"/>
      <c r="L322" s="279"/>
      <c r="M322" s="279"/>
      <c r="N322" s="654"/>
      <c r="O322" s="654"/>
      <c r="P322" s="654"/>
      <c r="Q322" s="654"/>
    </row>
    <row r="323" spans="1:17" ht="12.75">
      <c r="A323" s="117"/>
      <c r="B323" s="279" t="s">
        <v>299</v>
      </c>
      <c r="C323" s="266"/>
      <c r="D323" s="266"/>
      <c r="E323" s="266"/>
      <c r="F323" s="325"/>
      <c r="G323" s="316">
        <f>DetailedBudget!I703</f>
        <v>0</v>
      </c>
      <c r="H323" s="315"/>
      <c r="I323" s="262"/>
      <c r="L323" s="283"/>
      <c r="M323" s="283"/>
      <c r="N323" s="654"/>
      <c r="O323" s="654"/>
      <c r="P323" s="654"/>
      <c r="Q323" s="654"/>
    </row>
    <row r="324" spans="1:17" ht="12.75">
      <c r="A324" s="117"/>
      <c r="B324" s="279" t="s">
        <v>292</v>
      </c>
      <c r="C324" s="266"/>
      <c r="D324" s="266"/>
      <c r="E324" s="266"/>
      <c r="F324" s="325"/>
      <c r="G324" s="316">
        <f>DetailedBudget!I705</f>
        <v>0</v>
      </c>
      <c r="H324" s="315"/>
      <c r="I324" s="262"/>
      <c r="L324" s="279"/>
      <c r="M324" s="279"/>
      <c r="N324" s="654"/>
      <c r="O324" s="654"/>
      <c r="P324" s="654"/>
      <c r="Q324" s="654"/>
    </row>
    <row r="325" spans="1:17" ht="12.75">
      <c r="A325" s="117"/>
      <c r="B325" s="279" t="s">
        <v>78</v>
      </c>
      <c r="C325" s="266"/>
      <c r="D325" s="266"/>
      <c r="E325" s="266"/>
      <c r="F325" s="325"/>
      <c r="G325" s="316">
        <f>DetailedBudget!I707</f>
        <v>0</v>
      </c>
      <c r="H325" s="315"/>
      <c r="I325" s="262"/>
      <c r="L325" s="283"/>
      <c r="M325" s="283"/>
      <c r="N325" s="654"/>
      <c r="O325" s="654"/>
      <c r="P325" s="654"/>
      <c r="Q325" s="654"/>
    </row>
    <row r="326" spans="1:17" ht="12.75">
      <c r="A326" s="117"/>
      <c r="B326" s="279" t="s">
        <v>303</v>
      </c>
      <c r="C326" s="266"/>
      <c r="D326" s="266"/>
      <c r="E326" s="266"/>
      <c r="F326" s="325"/>
      <c r="G326" s="316">
        <f>DetailedBudget!I709</f>
        <v>0</v>
      </c>
      <c r="H326" s="315"/>
      <c r="I326" s="262"/>
      <c r="L326" s="279"/>
      <c r="M326" s="279"/>
      <c r="N326" s="654"/>
      <c r="O326" s="654"/>
      <c r="P326" s="654"/>
      <c r="Q326" s="654"/>
    </row>
    <row r="327" spans="1:17" ht="12.75">
      <c r="A327" s="117"/>
      <c r="B327" s="279" t="s">
        <v>302</v>
      </c>
      <c r="C327" s="266"/>
      <c r="D327" s="266"/>
      <c r="E327" s="266"/>
      <c r="F327" s="325"/>
      <c r="G327" s="316">
        <f>DetailedBudget!I712</f>
        <v>0</v>
      </c>
      <c r="H327" s="315"/>
      <c r="I327" s="262"/>
      <c r="L327" s="283"/>
      <c r="M327" s="283"/>
      <c r="N327" s="654"/>
      <c r="O327" s="654"/>
      <c r="P327" s="654"/>
      <c r="Q327" s="654"/>
    </row>
    <row r="328" spans="1:17" ht="12.75">
      <c r="A328" s="117"/>
      <c r="B328" s="279" t="s">
        <v>394</v>
      </c>
      <c r="C328" s="266"/>
      <c r="D328" s="266"/>
      <c r="E328" s="266"/>
      <c r="F328" s="325"/>
      <c r="G328" s="316">
        <f>DetailedBudget!I714</f>
        <v>0</v>
      </c>
      <c r="H328" s="315"/>
      <c r="I328" s="262"/>
      <c r="L328" s="279"/>
      <c r="M328" s="279"/>
      <c r="N328" s="654"/>
      <c r="O328" s="654"/>
      <c r="P328" s="654"/>
      <c r="Q328" s="654"/>
    </row>
    <row r="329" spans="1:17" ht="12.75">
      <c r="A329" s="117"/>
      <c r="B329" s="279" t="s">
        <v>297</v>
      </c>
      <c r="C329" s="266"/>
      <c r="D329" s="266"/>
      <c r="E329" s="266"/>
      <c r="F329" s="325"/>
      <c r="G329" s="316">
        <f>DetailedBudget!I716</f>
        <v>0</v>
      </c>
      <c r="H329" s="315"/>
      <c r="I329" s="262"/>
      <c r="L329" s="283"/>
      <c r="M329" s="283"/>
      <c r="N329" s="654"/>
      <c r="O329" s="654"/>
      <c r="P329" s="654"/>
      <c r="Q329" s="654"/>
    </row>
    <row r="330" spans="1:17" ht="12.75">
      <c r="A330" s="117"/>
      <c r="B330" s="279" t="s">
        <v>107</v>
      </c>
      <c r="C330" s="266"/>
      <c r="D330" s="266"/>
      <c r="E330" s="266"/>
      <c r="F330" s="325"/>
      <c r="G330" s="316">
        <f>DetailedBudget!I718</f>
        <v>0</v>
      </c>
      <c r="H330" s="315"/>
      <c r="I330" s="262"/>
      <c r="L330" s="279"/>
      <c r="M330" s="279"/>
      <c r="N330" s="654"/>
      <c r="O330" s="654"/>
      <c r="P330" s="654"/>
      <c r="Q330" s="654"/>
    </row>
    <row r="331" spans="1:17" ht="12.75">
      <c r="A331" s="117"/>
      <c r="B331" s="279" t="s">
        <v>281</v>
      </c>
      <c r="C331" s="266"/>
      <c r="D331" s="266"/>
      <c r="E331" s="266"/>
      <c r="F331" s="325"/>
      <c r="G331" s="316">
        <f>DetailedBudget!I720</f>
        <v>0</v>
      </c>
      <c r="H331" s="315"/>
      <c r="I331" s="262"/>
      <c r="L331" s="279"/>
      <c r="M331" s="279"/>
      <c r="N331" s="654"/>
      <c r="O331" s="654"/>
      <c r="P331" s="654"/>
      <c r="Q331" s="654"/>
    </row>
    <row r="332" spans="1:17" ht="12.75">
      <c r="A332" s="117"/>
      <c r="B332" s="279" t="s">
        <v>129</v>
      </c>
      <c r="C332" s="266"/>
      <c r="D332" s="266"/>
      <c r="E332" s="266"/>
      <c r="F332" s="325"/>
      <c r="G332" s="316">
        <f>DetailedBudget!I722</f>
        <v>0</v>
      </c>
      <c r="H332" s="315"/>
      <c r="I332" s="262"/>
      <c r="L332" s="279"/>
      <c r="M332" s="279"/>
      <c r="N332" s="654"/>
      <c r="O332" s="654"/>
      <c r="P332" s="654"/>
      <c r="Q332" s="654"/>
    </row>
    <row r="333" spans="1:17" ht="13.5" thickBot="1">
      <c r="A333" s="128"/>
      <c r="B333" s="328" t="s">
        <v>477</v>
      </c>
      <c r="C333" s="317"/>
      <c r="D333" s="317"/>
      <c r="E333" s="317"/>
      <c r="F333" s="325"/>
      <c r="G333" s="319"/>
      <c r="H333" s="318"/>
      <c r="I333" s="263"/>
      <c r="L333" s="279"/>
      <c r="M333" s="279"/>
      <c r="N333" s="654"/>
      <c r="O333" s="654"/>
      <c r="P333" s="654"/>
      <c r="Q333" s="654"/>
    </row>
    <row r="334" spans="1:17" ht="15.75" customHeight="1" thickBot="1">
      <c r="A334" s="128"/>
      <c r="B334" s="320" t="s">
        <v>305</v>
      </c>
      <c r="C334" s="320"/>
      <c r="D334" s="320"/>
      <c r="E334" s="320"/>
      <c r="F334" s="321">
        <f>SUM(F319:F333)</f>
        <v>0</v>
      </c>
      <c r="G334" s="322">
        <f>DetailedBudget!K723</f>
        <v>0</v>
      </c>
      <c r="H334" s="345">
        <f>F334-G334</f>
        <v>0</v>
      </c>
      <c r="I334" s="346">
        <f>IF(G334=0,0,H334/G334)</f>
        <v>0</v>
      </c>
      <c r="K334" s="18">
        <f>SUM(G319:G333)</f>
        <v>0</v>
      </c>
      <c r="L334" s="279"/>
      <c r="M334" s="279"/>
      <c r="N334" s="654"/>
      <c r="O334" s="654"/>
      <c r="P334" s="654"/>
      <c r="Q334" s="654"/>
    </row>
    <row r="335" spans="1:17" ht="12.75">
      <c r="A335" s="117"/>
      <c r="B335" s="314"/>
      <c r="C335" s="314"/>
      <c r="D335" s="314"/>
      <c r="E335" s="314"/>
      <c r="F335" s="523"/>
      <c r="G335" s="316"/>
      <c r="H335" s="316"/>
      <c r="I335" s="193"/>
      <c r="L335" s="279"/>
      <c r="M335" s="279"/>
      <c r="N335" s="654"/>
      <c r="O335" s="654"/>
      <c r="P335" s="654"/>
      <c r="Q335" s="654"/>
    </row>
    <row r="336" spans="1:17" ht="12.75">
      <c r="A336" s="117"/>
      <c r="B336" s="314"/>
      <c r="C336" s="314"/>
      <c r="D336" s="314"/>
      <c r="E336" s="314"/>
      <c r="F336" s="523"/>
      <c r="G336" s="316"/>
      <c r="H336" s="316"/>
      <c r="I336" s="193"/>
      <c r="L336" s="279"/>
      <c r="M336" s="279"/>
      <c r="N336" s="654"/>
      <c r="O336" s="654"/>
      <c r="P336" s="654"/>
      <c r="Q336" s="654"/>
    </row>
    <row r="337" spans="1:17" ht="12.75">
      <c r="A337" s="117" t="str">
        <f>DetailedBudget!A725</f>
        <v>18</v>
      </c>
      <c r="B337" s="314" t="s">
        <v>60</v>
      </c>
      <c r="C337" s="266"/>
      <c r="D337" s="266"/>
      <c r="E337" s="266"/>
      <c r="F337" s="524"/>
      <c r="G337" s="324"/>
      <c r="H337" s="324"/>
      <c r="I337" s="269"/>
      <c r="L337" s="266"/>
      <c r="M337" s="551"/>
      <c r="N337" s="654"/>
      <c r="O337" s="654"/>
      <c r="P337" s="654"/>
      <c r="Q337" s="654"/>
    </row>
    <row r="338" spans="1:13" ht="13.5" thickBot="1">
      <c r="A338" s="128"/>
      <c r="B338" s="280" t="s">
        <v>505</v>
      </c>
      <c r="C338" s="317"/>
      <c r="D338" s="317"/>
      <c r="E338" s="317"/>
      <c r="F338" s="325"/>
      <c r="G338" s="319">
        <f>DetailedBudget!I728</f>
        <v>0</v>
      </c>
      <c r="H338" s="318"/>
      <c r="I338" s="263"/>
      <c r="L338" s="314"/>
      <c r="M338" s="655"/>
    </row>
    <row r="339" spans="1:13" ht="15.75" customHeight="1" thickBot="1">
      <c r="A339" s="117"/>
      <c r="B339" s="320" t="s">
        <v>306</v>
      </c>
      <c r="C339" s="317"/>
      <c r="D339" s="317"/>
      <c r="E339" s="317"/>
      <c r="F339" s="321">
        <f>SUM(F337:F338)</f>
        <v>0</v>
      </c>
      <c r="G339" s="322">
        <f>DetailedBudget!K729</f>
        <v>0</v>
      </c>
      <c r="H339" s="345">
        <f>F339-G339</f>
        <v>0</v>
      </c>
      <c r="I339" s="346">
        <f>IF(G339=0,0,H339/G339)</f>
        <v>0</v>
      </c>
      <c r="K339" s="18">
        <f>SUM(G338)</f>
        <v>0</v>
      </c>
      <c r="L339" s="279"/>
      <c r="M339" s="279"/>
    </row>
    <row r="340" spans="1:13" ht="13.5" thickBot="1">
      <c r="A340" s="134"/>
      <c r="B340" s="338" t="s">
        <v>58</v>
      </c>
      <c r="C340" s="333"/>
      <c r="D340" s="333"/>
      <c r="E340" s="333"/>
      <c r="F340" s="334">
        <f>F339+F334+F316+F295</f>
        <v>0</v>
      </c>
      <c r="G340" s="335">
        <f>DetailedBudget!K730</f>
        <v>0</v>
      </c>
      <c r="H340" s="334">
        <f>F340-G340</f>
        <v>0</v>
      </c>
      <c r="I340" s="265">
        <f>IF(G340=0,0,H340/G340)</f>
        <v>0</v>
      </c>
      <c r="K340" s="18">
        <f>SUM(K295:K339)</f>
        <v>0</v>
      </c>
      <c r="L340" s="279"/>
      <c r="M340" s="279"/>
    </row>
    <row r="341" spans="1:13" ht="12.75">
      <c r="A341" s="117"/>
      <c r="B341" s="323"/>
      <c r="C341" s="323"/>
      <c r="D341" s="323"/>
      <c r="E341" s="323"/>
      <c r="F341" s="523"/>
      <c r="G341" s="316"/>
      <c r="H341" s="316"/>
      <c r="I341" s="193"/>
      <c r="L341" s="279"/>
      <c r="M341" s="279"/>
    </row>
    <row r="342" spans="1:13" ht="12.75">
      <c r="A342" s="117" t="str">
        <f>DetailedBudget!A732</f>
        <v>19</v>
      </c>
      <c r="B342" s="323" t="s">
        <v>433</v>
      </c>
      <c r="C342" s="314"/>
      <c r="D342" s="314"/>
      <c r="E342" s="314"/>
      <c r="F342" s="524"/>
      <c r="G342" s="324"/>
      <c r="H342" s="324"/>
      <c r="I342" s="269"/>
      <c r="L342" s="314"/>
      <c r="M342" s="279"/>
    </row>
    <row r="343" spans="1:15" ht="12.75">
      <c r="A343" s="117"/>
      <c r="B343" s="283" t="s">
        <v>310</v>
      </c>
      <c r="C343" s="314"/>
      <c r="D343" s="314"/>
      <c r="E343" s="314"/>
      <c r="F343" s="325"/>
      <c r="G343" s="316">
        <f>DetailedBudget!I740</f>
        <v>0</v>
      </c>
      <c r="H343" s="315"/>
      <c r="I343" s="262"/>
      <c r="L343" s="323"/>
      <c r="M343" s="279"/>
      <c r="N343" s="654"/>
      <c r="O343" s="654"/>
    </row>
    <row r="344" spans="1:15" ht="12.75">
      <c r="A344" s="117"/>
      <c r="B344" s="279" t="s">
        <v>537</v>
      </c>
      <c r="C344" s="266"/>
      <c r="D344" s="266"/>
      <c r="E344" s="266"/>
      <c r="F344" s="325"/>
      <c r="G344" s="316">
        <f>DetailedBudget!I744</f>
        <v>0</v>
      </c>
      <c r="H344" s="315"/>
      <c r="I344" s="262"/>
      <c r="L344" s="283"/>
      <c r="M344" s="279"/>
      <c r="N344" s="654"/>
      <c r="O344" s="654"/>
    </row>
    <row r="345" spans="1:15" ht="12.75">
      <c r="A345" s="117"/>
      <c r="B345" s="279" t="s">
        <v>321</v>
      </c>
      <c r="C345" s="266"/>
      <c r="D345" s="266"/>
      <c r="E345" s="266"/>
      <c r="F345" s="325"/>
      <c r="G345" s="316">
        <f>DetailedBudget!I746</f>
        <v>0</v>
      </c>
      <c r="H345" s="315"/>
      <c r="I345" s="262"/>
      <c r="L345" s="287"/>
      <c r="M345" s="279"/>
      <c r="N345" s="654"/>
      <c r="O345" s="654"/>
    </row>
    <row r="346" spans="1:15" ht="12.75">
      <c r="A346" s="122"/>
      <c r="B346" s="279" t="s">
        <v>322</v>
      </c>
      <c r="C346" s="266"/>
      <c r="D346" s="266"/>
      <c r="E346" s="266"/>
      <c r="F346" s="325"/>
      <c r="G346" s="316">
        <f>DetailedBudget!I748</f>
        <v>0</v>
      </c>
      <c r="H346" s="315"/>
      <c r="I346" s="262"/>
      <c r="L346" s="287"/>
      <c r="M346" s="279"/>
      <c r="N346" s="654"/>
      <c r="O346" s="654"/>
    </row>
    <row r="347" spans="1:15" ht="12.75">
      <c r="A347" s="122"/>
      <c r="B347" s="279" t="s">
        <v>323</v>
      </c>
      <c r="C347" s="266"/>
      <c r="D347" s="266"/>
      <c r="E347" s="266"/>
      <c r="F347" s="325"/>
      <c r="G347" s="316">
        <f>DetailedBudget!I750</f>
        <v>0</v>
      </c>
      <c r="H347" s="315"/>
      <c r="I347" s="262"/>
      <c r="L347" s="287"/>
      <c r="M347" s="279"/>
      <c r="N347" s="654"/>
      <c r="O347" s="654"/>
    </row>
    <row r="348" spans="1:15" ht="12.75">
      <c r="A348" s="122"/>
      <c r="B348" s="279" t="s">
        <v>524</v>
      </c>
      <c r="C348" s="266"/>
      <c r="D348" s="266"/>
      <c r="E348" s="266"/>
      <c r="F348" s="325"/>
      <c r="G348" s="316">
        <f>DetailedBudget!I752</f>
        <v>0</v>
      </c>
      <c r="H348" s="315"/>
      <c r="I348" s="262"/>
      <c r="L348" s="287"/>
      <c r="M348" s="279"/>
      <c r="N348" s="654"/>
      <c r="O348" s="654"/>
    </row>
    <row r="349" spans="1:15" ht="13.5" thickBot="1">
      <c r="A349" s="125"/>
      <c r="B349" s="280" t="s">
        <v>129</v>
      </c>
      <c r="C349" s="317"/>
      <c r="D349" s="317"/>
      <c r="E349" s="317"/>
      <c r="F349" s="325"/>
      <c r="G349" s="319">
        <f>DetailedBudget!I754</f>
        <v>0</v>
      </c>
      <c r="H349" s="318"/>
      <c r="I349" s="263"/>
      <c r="L349" s="287"/>
      <c r="M349" s="278"/>
      <c r="N349" s="654"/>
      <c r="O349" s="654"/>
    </row>
    <row r="350" spans="1:15" ht="15.75" customHeight="1" thickBot="1">
      <c r="A350" s="125"/>
      <c r="B350" s="320" t="s">
        <v>434</v>
      </c>
      <c r="C350" s="320"/>
      <c r="D350" s="320"/>
      <c r="E350" s="320"/>
      <c r="F350" s="321">
        <f>SUM(F343:F349)</f>
        <v>0</v>
      </c>
      <c r="G350" s="322">
        <f>DetailedBudget!K755</f>
        <v>0</v>
      </c>
      <c r="H350" s="345">
        <f>F350-G350</f>
        <v>0</v>
      </c>
      <c r="I350" s="346">
        <f>IF(G350=0,0,H350/G350)</f>
        <v>0</v>
      </c>
      <c r="K350" s="18">
        <f>SUM(G343:G349)</f>
        <v>0</v>
      </c>
      <c r="L350" s="287"/>
      <c r="M350" s="654"/>
      <c r="N350" s="654"/>
      <c r="O350" s="654"/>
    </row>
    <row r="351" spans="1:15" ht="12.75">
      <c r="A351" s="126"/>
      <c r="B351" s="314"/>
      <c r="C351" s="314"/>
      <c r="D351" s="314"/>
      <c r="E351" s="314"/>
      <c r="F351" s="523"/>
      <c r="G351" s="316"/>
      <c r="H351" s="316"/>
      <c r="I351" s="193"/>
      <c r="L351" s="359"/>
      <c r="M351" s="654"/>
      <c r="N351" s="654"/>
      <c r="O351" s="654"/>
    </row>
    <row r="352" spans="1:15" ht="12.75">
      <c r="A352" s="117" t="str">
        <f>DetailedBudget!A757</f>
        <v>20</v>
      </c>
      <c r="B352" s="359" t="s">
        <v>324</v>
      </c>
      <c r="C352" s="654"/>
      <c r="D352" s="654"/>
      <c r="E352" s="323"/>
      <c r="F352" s="524"/>
      <c r="G352" s="324"/>
      <c r="H352" s="324"/>
      <c r="I352" s="269"/>
      <c r="L352" s="279"/>
      <c r="M352" s="654"/>
      <c r="N352" s="654"/>
      <c r="O352" s="654"/>
    </row>
    <row r="353" spans="1:15" ht="12.75">
      <c r="A353" s="122"/>
      <c r="B353" s="279" t="s">
        <v>395</v>
      </c>
      <c r="C353" s="654"/>
      <c r="D353" s="654"/>
      <c r="E353" s="216"/>
      <c r="F353" s="325"/>
      <c r="G353" s="315">
        <f>DetailedBudget!I759</f>
        <v>0</v>
      </c>
      <c r="H353" s="327"/>
      <c r="I353" s="262"/>
      <c r="L353" s="283"/>
      <c r="M353" s="654"/>
      <c r="N353" s="654"/>
      <c r="O353" s="654"/>
    </row>
    <row r="354" spans="1:15" ht="12.75">
      <c r="A354" s="122"/>
      <c r="B354" s="266" t="s">
        <v>266</v>
      </c>
      <c r="C354" s="266"/>
      <c r="D354" s="216"/>
      <c r="E354" s="216"/>
      <c r="F354" s="325"/>
      <c r="G354" s="316">
        <f>DetailedBudget!I761</f>
        <v>0</v>
      </c>
      <c r="H354" s="339"/>
      <c r="I354" s="262"/>
      <c r="L354" s="279"/>
      <c r="M354" s="654"/>
      <c r="N354" s="654"/>
      <c r="O354" s="654"/>
    </row>
    <row r="355" spans="1:15" ht="12.75">
      <c r="A355" s="122"/>
      <c r="B355" s="266" t="s">
        <v>3</v>
      </c>
      <c r="C355" s="551"/>
      <c r="D355" s="551"/>
      <c r="E355" s="551"/>
      <c r="F355" s="325"/>
      <c r="G355" s="316">
        <f>DetailedBudget!I763</f>
        <v>0</v>
      </c>
      <c r="H355" s="339"/>
      <c r="I355" s="262"/>
      <c r="L355" s="283"/>
      <c r="M355" s="654"/>
      <c r="N355" s="654"/>
      <c r="O355" s="654"/>
    </row>
    <row r="356" spans="1:15" ht="12.75">
      <c r="A356" s="122"/>
      <c r="B356" s="279" t="s">
        <v>396</v>
      </c>
      <c r="C356" s="551"/>
      <c r="D356" s="551"/>
      <c r="E356" s="551"/>
      <c r="F356" s="325"/>
      <c r="G356" s="316">
        <f>DetailedBudget!I765</f>
        <v>0</v>
      </c>
      <c r="H356" s="339"/>
      <c r="I356" s="262"/>
      <c r="L356" s="279"/>
      <c r="M356" s="654"/>
      <c r="N356" s="654"/>
      <c r="O356" s="654"/>
    </row>
    <row r="357" spans="1:15" ht="12.75">
      <c r="A357" s="117"/>
      <c r="B357" s="266" t="s">
        <v>88</v>
      </c>
      <c r="C357" s="551"/>
      <c r="D357" s="551"/>
      <c r="E357" s="551"/>
      <c r="F357" s="325"/>
      <c r="G357" s="316">
        <f>DetailedBudget!I767</f>
        <v>0</v>
      </c>
      <c r="H357" s="339"/>
      <c r="I357" s="262"/>
      <c r="L357" s="283"/>
      <c r="M357" s="654"/>
      <c r="N357" s="654"/>
      <c r="O357" s="654"/>
    </row>
    <row r="358" spans="1:15" ht="12.75">
      <c r="A358" s="117"/>
      <c r="B358" s="283" t="s">
        <v>327</v>
      </c>
      <c r="C358" s="337"/>
      <c r="D358" s="266"/>
      <c r="E358" s="266"/>
      <c r="F358" s="325"/>
      <c r="G358" s="316"/>
      <c r="H358" s="339"/>
      <c r="I358" s="262"/>
      <c r="L358" s="279"/>
      <c r="M358" s="654"/>
      <c r="N358" s="654"/>
      <c r="O358" s="654"/>
    </row>
    <row r="359" spans="1:15" ht="12.75">
      <c r="A359" s="117"/>
      <c r="B359" s="283" t="s">
        <v>328</v>
      </c>
      <c r="C359" s="337"/>
      <c r="D359" s="266"/>
      <c r="E359" s="266"/>
      <c r="F359" s="325"/>
      <c r="G359" s="316">
        <f>DetailedBudget!H769</f>
        <v>0</v>
      </c>
      <c r="H359" s="339"/>
      <c r="I359" s="262"/>
      <c r="L359" s="283"/>
      <c r="M359" s="654"/>
      <c r="N359" s="654"/>
      <c r="O359" s="654"/>
    </row>
    <row r="360" spans="1:15" ht="12.75">
      <c r="A360" s="117"/>
      <c r="B360" s="279" t="s">
        <v>329</v>
      </c>
      <c r="C360" s="266" t="s">
        <v>330</v>
      </c>
      <c r="D360" s="266"/>
      <c r="E360" s="266"/>
      <c r="F360" s="325"/>
      <c r="G360" s="316">
        <f>DetailedBudget!H770</f>
        <v>0</v>
      </c>
      <c r="H360" s="339"/>
      <c r="I360" s="262"/>
      <c r="L360" s="279"/>
      <c r="M360" s="654"/>
      <c r="N360" s="654"/>
      <c r="O360" s="654"/>
    </row>
    <row r="361" spans="1:15" ht="12.75">
      <c r="A361" s="117"/>
      <c r="B361" s="566"/>
      <c r="C361" s="291" t="s">
        <v>331</v>
      </c>
      <c r="D361" s="266"/>
      <c r="E361" s="266"/>
      <c r="F361" s="325"/>
      <c r="G361" s="316">
        <f>DetailedBudget!H771</f>
        <v>0</v>
      </c>
      <c r="H361" s="339"/>
      <c r="I361" s="262"/>
      <c r="L361" s="283"/>
      <c r="M361" s="654"/>
      <c r="N361" s="654"/>
      <c r="O361" s="654"/>
    </row>
    <row r="362" spans="1:15" ht="12.75">
      <c r="A362" s="117"/>
      <c r="B362" s="279" t="s">
        <v>39</v>
      </c>
      <c r="C362" s="279" t="s">
        <v>132</v>
      </c>
      <c r="D362" s="266"/>
      <c r="E362" s="266"/>
      <c r="F362" s="325"/>
      <c r="G362" s="316">
        <f>DetailedBudget!H772</f>
        <v>0</v>
      </c>
      <c r="H362" s="339"/>
      <c r="I362" s="262"/>
      <c r="L362" s="283"/>
      <c r="M362" s="654"/>
      <c r="N362" s="654"/>
      <c r="O362" s="654"/>
    </row>
    <row r="363" spans="1:15" ht="12.75">
      <c r="A363" s="117"/>
      <c r="B363" s="473"/>
      <c r="C363" s="291" t="s">
        <v>332</v>
      </c>
      <c r="D363" s="266"/>
      <c r="E363" s="266"/>
      <c r="F363" s="325"/>
      <c r="G363" s="316">
        <f>DetailedBudget!H773</f>
        <v>0</v>
      </c>
      <c r="H363" s="339"/>
      <c r="I363" s="262"/>
      <c r="L363" s="283"/>
      <c r="M363" s="654"/>
      <c r="N363" s="654"/>
      <c r="O363" s="654"/>
    </row>
    <row r="364" spans="1:15" ht="12.75">
      <c r="A364" s="117"/>
      <c r="B364" s="266" t="s">
        <v>46</v>
      </c>
      <c r="C364" s="266"/>
      <c r="D364" s="266"/>
      <c r="E364" s="266"/>
      <c r="F364" s="325"/>
      <c r="G364" s="316"/>
      <c r="H364" s="339"/>
      <c r="I364" s="262"/>
      <c r="L364" s="279"/>
      <c r="M364" s="654"/>
      <c r="N364" s="654"/>
      <c r="O364" s="654"/>
    </row>
    <row r="365" spans="1:15" ht="12.75">
      <c r="A365" s="117"/>
      <c r="B365" s="279" t="s">
        <v>397</v>
      </c>
      <c r="C365" s="266"/>
      <c r="D365" s="266"/>
      <c r="E365" s="266"/>
      <c r="F365" s="325"/>
      <c r="G365" s="316">
        <f>DetailedBudget!H775</f>
        <v>0</v>
      </c>
      <c r="H365" s="339"/>
      <c r="I365" s="262"/>
      <c r="L365" s="504"/>
      <c r="M365" s="654"/>
      <c r="N365" s="654"/>
      <c r="O365" s="654"/>
    </row>
    <row r="366" spans="1:15" ht="12.75">
      <c r="A366" s="117"/>
      <c r="B366" s="279" t="s">
        <v>333</v>
      </c>
      <c r="C366" s="266"/>
      <c r="D366" s="266"/>
      <c r="E366" s="266"/>
      <c r="F366" s="325"/>
      <c r="G366" s="316">
        <f>DetailedBudget!H776</f>
        <v>0</v>
      </c>
      <c r="H366" s="339"/>
      <c r="I366" s="262"/>
      <c r="L366" s="279"/>
      <c r="M366" s="654"/>
      <c r="N366" s="654"/>
      <c r="O366" s="654"/>
    </row>
    <row r="367" spans="1:15" ht="12.75">
      <c r="A367" s="117"/>
      <c r="B367" s="291" t="s">
        <v>334</v>
      </c>
      <c r="C367" s="567"/>
      <c r="D367" s="266"/>
      <c r="E367" s="266"/>
      <c r="F367" s="325"/>
      <c r="G367" s="316">
        <f>DetailedBudget!H777</f>
        <v>0</v>
      </c>
      <c r="H367" s="339"/>
      <c r="I367" s="262"/>
      <c r="L367" s="504"/>
      <c r="M367" s="654"/>
      <c r="N367" s="654"/>
      <c r="O367" s="654"/>
    </row>
    <row r="368" spans="1:15" ht="12.75">
      <c r="A368" s="117"/>
      <c r="B368" s="279" t="s">
        <v>297</v>
      </c>
      <c r="C368" s="266"/>
      <c r="D368" s="266"/>
      <c r="E368" s="266"/>
      <c r="F368" s="325"/>
      <c r="G368" s="316">
        <f>DetailedBudget!I779</f>
        <v>0</v>
      </c>
      <c r="H368" s="339"/>
      <c r="I368" s="262"/>
      <c r="L368" s="279"/>
      <c r="M368" s="654"/>
      <c r="N368" s="654"/>
      <c r="O368" s="654"/>
    </row>
    <row r="369" spans="1:15" ht="12.75">
      <c r="A369" s="117"/>
      <c r="B369" s="266" t="s">
        <v>129</v>
      </c>
      <c r="C369" s="266"/>
      <c r="D369" s="266"/>
      <c r="E369" s="266"/>
      <c r="F369" s="325"/>
      <c r="G369" s="316">
        <f>DetailedBudget!I781</f>
        <v>0</v>
      </c>
      <c r="H369" s="339"/>
      <c r="I369" s="262"/>
      <c r="L369" s="279"/>
      <c r="M369" s="654"/>
      <c r="N369" s="654"/>
      <c r="O369" s="654"/>
    </row>
    <row r="370" spans="1:15" ht="13.5" thickBot="1">
      <c r="A370" s="128"/>
      <c r="B370" s="328" t="s">
        <v>477</v>
      </c>
      <c r="C370" s="317"/>
      <c r="D370" s="317"/>
      <c r="E370" s="317"/>
      <c r="F370" s="325"/>
      <c r="G370" s="319"/>
      <c r="H370" s="340"/>
      <c r="I370" s="263"/>
      <c r="L370" s="279"/>
      <c r="M370" s="654"/>
      <c r="N370" s="654"/>
      <c r="O370" s="654"/>
    </row>
    <row r="371" spans="1:15" ht="15.75" customHeight="1" thickBot="1">
      <c r="A371" s="128"/>
      <c r="B371" s="320" t="s">
        <v>325</v>
      </c>
      <c r="C371" s="320"/>
      <c r="D371" s="320"/>
      <c r="E371" s="320"/>
      <c r="F371" s="321">
        <f>SUM(F353:F370)</f>
        <v>0</v>
      </c>
      <c r="G371" s="322">
        <f>DetailedBudget!K782</f>
        <v>0</v>
      </c>
      <c r="H371" s="345">
        <f>F371-G371</f>
        <v>0</v>
      </c>
      <c r="I371" s="346">
        <f>IF(G371=0,0,H371/G371)</f>
        <v>0</v>
      </c>
      <c r="K371" s="18">
        <f>SUM(G353:G370)</f>
        <v>0</v>
      </c>
      <c r="L371" s="279"/>
      <c r="M371" s="654"/>
      <c r="N371" s="654"/>
      <c r="O371" s="654"/>
    </row>
    <row r="372" spans="1:15" ht="12.75">
      <c r="A372" s="117"/>
      <c r="B372" s="314"/>
      <c r="C372" s="314"/>
      <c r="D372" s="314"/>
      <c r="E372" s="314"/>
      <c r="F372" s="523"/>
      <c r="G372" s="316"/>
      <c r="H372" s="316"/>
      <c r="I372" s="193"/>
      <c r="L372" s="279"/>
      <c r="M372" s="654"/>
      <c r="N372" s="654"/>
      <c r="O372" s="654"/>
    </row>
    <row r="373" spans="1:15" ht="12.75">
      <c r="A373" s="117" t="str">
        <f>DetailedBudget!A784</f>
        <v>21</v>
      </c>
      <c r="B373" s="323" t="s">
        <v>335</v>
      </c>
      <c r="C373" s="282"/>
      <c r="D373" s="323"/>
      <c r="E373" s="323"/>
      <c r="F373" s="524"/>
      <c r="G373" s="324"/>
      <c r="H373" s="324"/>
      <c r="I373" s="269"/>
      <c r="L373" s="279"/>
      <c r="M373" s="654"/>
      <c r="N373" s="654"/>
      <c r="O373" s="654"/>
    </row>
    <row r="374" spans="1:15" ht="12.75">
      <c r="A374" s="117"/>
      <c r="B374" s="279" t="s">
        <v>188</v>
      </c>
      <c r="C374" s="279"/>
      <c r="D374" s="266"/>
      <c r="E374" s="266"/>
      <c r="F374" s="325"/>
      <c r="G374" s="316"/>
      <c r="H374" s="315"/>
      <c r="I374" s="262"/>
      <c r="L374" s="323"/>
      <c r="M374" s="282"/>
      <c r="N374" s="657"/>
      <c r="O374" s="654"/>
    </row>
    <row r="375" spans="1:15" ht="12.75">
      <c r="A375" s="117"/>
      <c r="B375" s="279"/>
      <c r="C375" s="279" t="s">
        <v>339</v>
      </c>
      <c r="D375" s="266"/>
      <c r="E375" s="266"/>
      <c r="F375" s="325"/>
      <c r="G375" s="316">
        <f>DetailedBudget!H786</f>
        <v>0</v>
      </c>
      <c r="H375" s="315"/>
      <c r="I375" s="262"/>
      <c r="L375" s="283"/>
      <c r="M375" s="283"/>
      <c r="N375" s="657"/>
      <c r="O375" s="654"/>
    </row>
    <row r="376" spans="1:15" ht="12.75">
      <c r="A376" s="117"/>
      <c r="B376" s="279"/>
      <c r="C376" s="645" t="s">
        <v>340</v>
      </c>
      <c r="D376" s="314"/>
      <c r="E376" s="314"/>
      <c r="F376" s="325"/>
      <c r="G376" s="316">
        <f>DetailedBudget!H787</f>
        <v>0</v>
      </c>
      <c r="H376" s="315"/>
      <c r="I376" s="262"/>
      <c r="L376" s="283"/>
      <c r="M376" s="283"/>
      <c r="N376" s="657"/>
      <c r="O376" s="654"/>
    </row>
    <row r="377" spans="1:15" ht="12.75">
      <c r="A377" s="117"/>
      <c r="B377" s="279"/>
      <c r="C377" s="645" t="s">
        <v>591</v>
      </c>
      <c r="D377" s="314"/>
      <c r="E377" s="314"/>
      <c r="F377" s="325"/>
      <c r="G377" s="316">
        <f>DetailedBudget!H788</f>
        <v>0</v>
      </c>
      <c r="H377" s="315"/>
      <c r="I377" s="262"/>
      <c r="L377" s="283"/>
      <c r="M377" s="283"/>
      <c r="N377" s="657"/>
      <c r="O377" s="654"/>
    </row>
    <row r="378" spans="1:15" ht="12.75">
      <c r="A378" s="117"/>
      <c r="B378" s="279" t="s">
        <v>592</v>
      </c>
      <c r="C378" s="645"/>
      <c r="D378" s="314"/>
      <c r="E378" s="314"/>
      <c r="F378" s="325"/>
      <c r="G378" s="316">
        <f>DetailedBudget!H789</f>
        <v>0</v>
      </c>
      <c r="H378" s="315"/>
      <c r="I378" s="262"/>
      <c r="L378" s="283"/>
      <c r="M378" s="283"/>
      <c r="N378" s="657"/>
      <c r="O378" s="654"/>
    </row>
    <row r="379" spans="1:15" ht="12.75">
      <c r="A379" s="117"/>
      <c r="B379" s="279" t="s">
        <v>536</v>
      </c>
      <c r="C379" s="645"/>
      <c r="D379" s="314"/>
      <c r="E379" s="314"/>
      <c r="F379" s="325"/>
      <c r="G379" s="316">
        <f>DetailedBudget!H790</f>
        <v>0</v>
      </c>
      <c r="H379" s="315"/>
      <c r="I379" s="262"/>
      <c r="L379" s="283"/>
      <c r="M379" s="283"/>
      <c r="N379" s="657"/>
      <c r="O379" s="654"/>
    </row>
    <row r="380" spans="1:14" ht="13.5" customHeight="1">
      <c r="A380" s="117"/>
      <c r="B380" s="279" t="s">
        <v>342</v>
      </c>
      <c r="C380" s="279"/>
      <c r="D380" s="266"/>
      <c r="E380" s="266"/>
      <c r="F380" s="325"/>
      <c r="G380" s="316">
        <f>DetailedBudget!H791</f>
        <v>0</v>
      </c>
      <c r="H380" s="315"/>
      <c r="I380" s="262"/>
      <c r="L380" s="283"/>
      <c r="M380" s="485"/>
      <c r="N380" s="657"/>
    </row>
    <row r="381" spans="1:14" ht="12.75">
      <c r="A381" s="117"/>
      <c r="B381" s="279" t="s">
        <v>341</v>
      </c>
      <c r="C381" s="279"/>
      <c r="D381" s="266"/>
      <c r="E381" s="266"/>
      <c r="F381" s="325"/>
      <c r="G381" s="316">
        <f>DetailedBudget!H792</f>
        <v>0</v>
      </c>
      <c r="H381" s="315"/>
      <c r="I381" s="262"/>
      <c r="L381" s="283"/>
      <c r="M381" s="283"/>
      <c r="N381" s="657"/>
    </row>
    <row r="382" spans="1:14" ht="12.75">
      <c r="A382" s="117"/>
      <c r="B382" s="279" t="s">
        <v>338</v>
      </c>
      <c r="C382" s="279"/>
      <c r="D382" s="266"/>
      <c r="E382" s="266"/>
      <c r="F382" s="325"/>
      <c r="G382" s="316">
        <f>DetailedBudget!H793</f>
        <v>0</v>
      </c>
      <c r="H382" s="315"/>
      <c r="I382" s="262"/>
      <c r="L382" s="283"/>
      <c r="M382" s="283"/>
      <c r="N382" s="657"/>
    </row>
    <row r="383" spans="1:14" ht="13.5" thickBot="1">
      <c r="A383" s="128"/>
      <c r="B383" s="280" t="s">
        <v>129</v>
      </c>
      <c r="C383" s="280"/>
      <c r="D383" s="317"/>
      <c r="E383" s="317"/>
      <c r="F383" s="325"/>
      <c r="G383" s="319">
        <f>DetailedBudget!H794</f>
        <v>0</v>
      </c>
      <c r="H383" s="318"/>
      <c r="I383" s="263"/>
      <c r="L383" s="283"/>
      <c r="M383" s="283"/>
      <c r="N383" s="657"/>
    </row>
    <row r="384" spans="1:14" ht="15.75" customHeight="1" thickBot="1">
      <c r="A384" s="117"/>
      <c r="B384" s="314" t="s">
        <v>336</v>
      </c>
      <c r="C384" s="278"/>
      <c r="D384" s="314"/>
      <c r="E384" s="314"/>
      <c r="F384" s="522">
        <f>SUM(F374:F383)</f>
        <v>0</v>
      </c>
      <c r="G384" s="322">
        <f>DetailedBudget!K795</f>
        <v>0</v>
      </c>
      <c r="H384" s="345">
        <f>F384-G384</f>
        <v>0</v>
      </c>
      <c r="I384" s="346">
        <f>IF(G384=0,0,H384/G384)</f>
        <v>0</v>
      </c>
      <c r="K384" s="18">
        <f>SUM(G375:G383)</f>
        <v>0</v>
      </c>
      <c r="L384" s="283"/>
      <c r="M384" s="283"/>
      <c r="N384" s="657"/>
    </row>
    <row r="385" spans="1:14" ht="15.75" customHeight="1" thickBot="1">
      <c r="A385" s="134"/>
      <c r="B385" s="338" t="s">
        <v>337</v>
      </c>
      <c r="C385" s="305"/>
      <c r="D385" s="338"/>
      <c r="E385" s="338"/>
      <c r="F385" s="334">
        <f>F384+F371+F350</f>
        <v>0</v>
      </c>
      <c r="G385" s="335">
        <f>DetailedBudget!K796</f>
        <v>0</v>
      </c>
      <c r="H385" s="334">
        <f>F385-G385</f>
        <v>0</v>
      </c>
      <c r="I385" s="265">
        <f>IF(G385=0,0,H385/G385)</f>
        <v>0</v>
      </c>
      <c r="K385" s="18">
        <f>SUM(K350:K384)</f>
        <v>0</v>
      </c>
      <c r="L385" s="323"/>
      <c r="M385" s="282"/>
      <c r="N385" s="657"/>
    </row>
    <row r="386" spans="8:14" ht="12.75">
      <c r="H386" s="343"/>
      <c r="I386" s="271"/>
      <c r="L386" s="323"/>
      <c r="M386" s="282"/>
      <c r="N386" s="657"/>
    </row>
    <row r="387" spans="2:14" ht="15.75" customHeight="1">
      <c r="B387" s="233" t="s">
        <v>511</v>
      </c>
      <c r="C387" s="568"/>
      <c r="D387" s="568"/>
      <c r="E387" s="568"/>
      <c r="F387" s="526">
        <f>F94</f>
        <v>0</v>
      </c>
      <c r="G387" s="563">
        <f>DetailedBudget!I798</f>
        <v>0</v>
      </c>
      <c r="H387" s="344">
        <f>F387-G387</f>
        <v>0</v>
      </c>
      <c r="I387" s="270">
        <f>IF(G387=0,0,H387/G387)</f>
        <v>0</v>
      </c>
      <c r="J387" s="102"/>
      <c r="K387" s="103"/>
      <c r="L387" s="282"/>
      <c r="M387" s="282"/>
      <c r="N387" s="657"/>
    </row>
    <row r="388" spans="2:14" ht="15.75" customHeight="1">
      <c r="B388" s="242" t="s">
        <v>343</v>
      </c>
      <c r="C388" s="569"/>
      <c r="D388" s="569"/>
      <c r="E388" s="569"/>
      <c r="F388" s="526">
        <f>F385+F340+F277</f>
        <v>0</v>
      </c>
      <c r="G388" s="563">
        <f>DetailedBudget!I799</f>
        <v>0</v>
      </c>
      <c r="H388" s="344">
        <f>F388-G388</f>
        <v>0</v>
      </c>
      <c r="I388" s="270">
        <f>IF(G388=0,0,H388/G388)</f>
        <v>0</v>
      </c>
      <c r="J388" s="102"/>
      <c r="K388" s="103">
        <f>K385+K340+K277</f>
        <v>0</v>
      </c>
      <c r="L388" s="127"/>
      <c r="M388" s="283"/>
      <c r="N388" s="657"/>
    </row>
    <row r="389" spans="2:14" ht="15.75" customHeight="1">
      <c r="B389" s="246" t="s">
        <v>79</v>
      </c>
      <c r="C389" s="570"/>
      <c r="D389" s="571" t="s">
        <v>478</v>
      </c>
      <c r="E389" s="272">
        <f>DetailedBudget!G800</f>
        <v>0.05</v>
      </c>
      <c r="F389" s="664">
        <f>(F$387+F$388)*E389</f>
        <v>0</v>
      </c>
      <c r="G389" s="564">
        <f>DetailedBudget!I800</f>
        <v>0</v>
      </c>
      <c r="H389" s="347">
        <f>F389-G389</f>
        <v>0</v>
      </c>
      <c r="I389" s="348">
        <f>IF(G389=0,0,H389/G389)</f>
        <v>0</v>
      </c>
      <c r="J389" s="102"/>
      <c r="K389" s="109"/>
      <c r="L389" s="127"/>
      <c r="M389" s="656"/>
      <c r="N389" s="657"/>
    </row>
    <row r="390" spans="2:14" ht="15.75" customHeight="1">
      <c r="B390" s="252" t="s">
        <v>63</v>
      </c>
      <c r="C390" s="552"/>
      <c r="D390" s="553"/>
      <c r="E390" s="572">
        <f>DetailedBudget!G801</f>
        <v>0.1</v>
      </c>
      <c r="F390" s="593">
        <v>0</v>
      </c>
      <c r="G390" s="565">
        <f>DetailedBudget!I801</f>
        <v>0</v>
      </c>
      <c r="H390" s="347">
        <f>F390-G390</f>
        <v>0</v>
      </c>
      <c r="I390" s="348">
        <f>IF(G390=0,0,H390/G390)</f>
        <v>0</v>
      </c>
      <c r="J390" s="102"/>
      <c r="K390" s="109"/>
      <c r="L390" s="127"/>
      <c r="M390" s="656"/>
      <c r="N390" s="657"/>
    </row>
    <row r="391" spans="2:14" ht="15.75" customHeight="1">
      <c r="B391" s="233" t="s">
        <v>61</v>
      </c>
      <c r="C391" s="569"/>
      <c r="D391" s="569"/>
      <c r="E391" s="569"/>
      <c r="F391" s="526">
        <f>SUM(F387:F390)</f>
        <v>0</v>
      </c>
      <c r="G391" s="563">
        <f>DetailedBudget!I802</f>
        <v>0</v>
      </c>
      <c r="H391" s="344">
        <f>F391-G391</f>
        <v>0</v>
      </c>
      <c r="I391" s="270">
        <f>IF(G391=0,0,H391/G391)</f>
        <v>0</v>
      </c>
      <c r="J391" s="102"/>
      <c r="K391" s="109"/>
      <c r="L391" s="127"/>
      <c r="M391" s="656"/>
      <c r="N391" s="657"/>
    </row>
    <row r="392" spans="12:14" ht="12.75">
      <c r="L392" s="127"/>
      <c r="M392" s="656"/>
      <c r="N392" s="657"/>
    </row>
    <row r="393" spans="12:14" ht="12.75">
      <c r="L393" s="657"/>
      <c r="M393" s="657"/>
      <c r="N393" s="657"/>
    </row>
  </sheetData>
  <sheetProtection/>
  <printOptions/>
  <pageMargins left="0.3937007874015748" right="0" top="0.5905511811023623" bottom="0.5905511811023623" header="0.5118110236220472" footer="0.5118110236220472"/>
  <pageSetup horizontalDpi="600" verticalDpi="600" orientation="portrait" paperSize="9" r:id="rId1"/>
  <headerFooter alignWithMargins="0">
    <oddHeader>&amp;R&amp;"Arial Narrow,Lihavoitu"&amp;9&amp;P/&amp;N&amp;"Arial,Normaali"
</oddHeader>
  </headerFooter>
</worksheet>
</file>

<file path=xl/worksheets/sheet9.xml><?xml version="1.0" encoding="utf-8"?>
<worksheet xmlns="http://schemas.openxmlformats.org/spreadsheetml/2006/main" xmlns:r="http://schemas.openxmlformats.org/officeDocument/2006/relationships">
  <dimension ref="A1:H56"/>
  <sheetViews>
    <sheetView tabSelected="1" workbookViewId="0" topLeftCell="A22">
      <selection activeCell="B29" sqref="B29"/>
    </sheetView>
  </sheetViews>
  <sheetFormatPr defaultColWidth="9.140625" defaultRowHeight="12.75"/>
  <cols>
    <col min="1" max="1" width="2.28125" style="46" customWidth="1"/>
    <col min="2" max="2" width="29.421875" style="46" customWidth="1"/>
    <col min="3" max="5" width="10.7109375" style="46" customWidth="1"/>
    <col min="6" max="16384" width="9.140625" style="46" customWidth="1"/>
  </cols>
  <sheetData>
    <row r="1" spans="2:3" ht="15.75">
      <c r="B1" s="555" t="s">
        <v>401</v>
      </c>
      <c r="C1" s="194"/>
    </row>
    <row r="2" spans="2:3" ht="13.5">
      <c r="B2" s="533"/>
      <c r="C2" s="194"/>
    </row>
    <row r="3" spans="2:3" ht="13.5">
      <c r="B3" s="556" t="s">
        <v>48</v>
      </c>
      <c r="C3" s="597">
        <f>DetailedBudget!C2</f>
        <v>0</v>
      </c>
    </row>
    <row r="4" spans="2:3" ht="13.5">
      <c r="B4" s="556" t="s">
        <v>412</v>
      </c>
      <c r="C4" s="597">
        <f>DetailedBudget!C3</f>
        <v>0</v>
      </c>
    </row>
    <row r="5" spans="2:3" ht="14.25" thickBot="1">
      <c r="B5" s="194"/>
      <c r="C5" s="194"/>
    </row>
    <row r="6" spans="2:6" ht="13.5">
      <c r="B6" s="557" t="s">
        <v>420</v>
      </c>
      <c r="C6" s="196" t="s">
        <v>372</v>
      </c>
      <c r="D6" s="201" t="s">
        <v>467</v>
      </c>
      <c r="E6" s="201" t="s">
        <v>452</v>
      </c>
      <c r="F6" s="202" t="s">
        <v>452</v>
      </c>
    </row>
    <row r="7" spans="2:6" ht="13.5">
      <c r="B7" s="558"/>
      <c r="C7" s="198" t="s">
        <v>453</v>
      </c>
      <c r="D7" s="203"/>
      <c r="E7" s="635" t="s">
        <v>43</v>
      </c>
      <c r="F7" s="636" t="s">
        <v>43</v>
      </c>
    </row>
    <row r="8" spans="2:6" ht="15" customHeight="1">
      <c r="B8" s="627" t="s">
        <v>439</v>
      </c>
      <c r="C8" s="205">
        <f>DetailedFinalReport!F94</f>
        <v>0</v>
      </c>
      <c r="D8" s="205">
        <f>DetailedBudget!K143</f>
        <v>0</v>
      </c>
      <c r="E8" s="205">
        <f aca="true" t="shared" si="0" ref="E8:E31">+C8-D8</f>
        <v>0</v>
      </c>
      <c r="F8" s="530">
        <f>IF(D8=0,0,E8/D8)</f>
        <v>0</v>
      </c>
    </row>
    <row r="9" spans="2:6" ht="15" customHeight="1">
      <c r="B9" s="627" t="s">
        <v>174</v>
      </c>
      <c r="C9" s="205">
        <f>DetailedFinalReport!F176</f>
        <v>0</v>
      </c>
      <c r="D9" s="205">
        <f>DetailedBudget!K361</f>
        <v>0</v>
      </c>
      <c r="E9" s="205">
        <f t="shared" si="0"/>
        <v>0</v>
      </c>
      <c r="F9" s="530">
        <f aca="true" t="shared" si="1" ref="F9:F32">IF(D9=0,0,E9/D9)</f>
        <v>0</v>
      </c>
    </row>
    <row r="10" spans="2:6" ht="15" customHeight="1">
      <c r="B10" s="628" t="s">
        <v>421</v>
      </c>
      <c r="C10" s="205">
        <f>DetailedFinalReport!F184</f>
        <v>0</v>
      </c>
      <c r="D10" s="205">
        <f>DetailedBudget!K402</f>
        <v>0</v>
      </c>
      <c r="E10" s="205">
        <f t="shared" si="0"/>
        <v>0</v>
      </c>
      <c r="F10" s="530">
        <f t="shared" si="1"/>
        <v>0</v>
      </c>
    </row>
    <row r="11" spans="2:6" ht="15" customHeight="1">
      <c r="B11" s="627" t="s">
        <v>422</v>
      </c>
      <c r="C11" s="205">
        <f>DetailedFinalReport!F200</f>
        <v>0</v>
      </c>
      <c r="D11" s="205">
        <f>DetailedBudget!K434</f>
        <v>0</v>
      </c>
      <c r="E11" s="205">
        <f t="shared" si="0"/>
        <v>0</v>
      </c>
      <c r="F11" s="530">
        <f t="shared" si="1"/>
        <v>0</v>
      </c>
    </row>
    <row r="12" spans="2:6" ht="15" customHeight="1">
      <c r="B12" s="627" t="s">
        <v>423</v>
      </c>
      <c r="C12" s="205">
        <f>DetailedFinalReport!F212</f>
        <v>0</v>
      </c>
      <c r="D12" s="205">
        <f>DetailedBudget!K455</f>
        <v>0</v>
      </c>
      <c r="E12" s="205">
        <f t="shared" si="0"/>
        <v>0</v>
      </c>
      <c r="F12" s="530">
        <f t="shared" si="1"/>
        <v>0</v>
      </c>
    </row>
    <row r="13" spans="2:6" ht="15" customHeight="1">
      <c r="B13" s="627" t="s">
        <v>424</v>
      </c>
      <c r="C13" s="205">
        <f>DetailedFinalReport!F221</f>
        <v>0</v>
      </c>
      <c r="D13" s="205">
        <f>DetailedBudget!K470</f>
        <v>0</v>
      </c>
      <c r="E13" s="205">
        <f t="shared" si="0"/>
        <v>0</v>
      </c>
      <c r="F13" s="530">
        <f t="shared" si="1"/>
        <v>0</v>
      </c>
    </row>
    <row r="14" spans="2:6" ht="15" customHeight="1">
      <c r="B14" s="627" t="s">
        <v>440</v>
      </c>
      <c r="C14" s="205">
        <f>DetailedFinalReport!F228</f>
        <v>0</v>
      </c>
      <c r="D14" s="205">
        <f>DetailedBudget!K481</f>
        <v>0</v>
      </c>
      <c r="E14" s="205">
        <f t="shared" si="0"/>
        <v>0</v>
      </c>
      <c r="F14" s="530">
        <f t="shared" si="1"/>
        <v>0</v>
      </c>
    </row>
    <row r="15" spans="2:6" ht="15" customHeight="1">
      <c r="B15" s="627" t="s">
        <v>425</v>
      </c>
      <c r="C15" s="205">
        <f>DetailedFinalReport!F246</f>
        <v>0</v>
      </c>
      <c r="D15" s="205">
        <f>DetailedBudget!K514</f>
        <v>0</v>
      </c>
      <c r="E15" s="205">
        <f t="shared" si="0"/>
        <v>0</v>
      </c>
      <c r="F15" s="530">
        <f t="shared" si="1"/>
        <v>0</v>
      </c>
    </row>
    <row r="16" spans="2:6" ht="15" customHeight="1">
      <c r="B16" s="627" t="s">
        <v>426</v>
      </c>
      <c r="C16" s="205">
        <f>DetailedFinalReport!F258</f>
        <v>0</v>
      </c>
      <c r="D16" s="205">
        <f>DetailedBudget!K581</f>
        <v>0</v>
      </c>
      <c r="E16" s="205">
        <f t="shared" si="0"/>
        <v>0</v>
      </c>
      <c r="F16" s="530">
        <f t="shared" si="1"/>
        <v>0</v>
      </c>
    </row>
    <row r="17" spans="2:6" ht="15" customHeight="1">
      <c r="B17" s="627" t="s">
        <v>427</v>
      </c>
      <c r="C17" s="205">
        <f>DetailedFinalReport!F266</f>
        <v>0</v>
      </c>
      <c r="D17" s="205">
        <f>DetailedBudget!K596</f>
        <v>0</v>
      </c>
      <c r="E17" s="205">
        <f t="shared" si="0"/>
        <v>0</v>
      </c>
      <c r="F17" s="530">
        <f t="shared" si="1"/>
        <v>0</v>
      </c>
    </row>
    <row r="18" spans="2:6" ht="15" customHeight="1">
      <c r="B18" s="627" t="s">
        <v>428</v>
      </c>
      <c r="C18" s="205">
        <f>DetailedFinalReport!F276</f>
        <v>0</v>
      </c>
      <c r="D18" s="205">
        <f>DetailedBudget!K611</f>
        <v>0</v>
      </c>
      <c r="E18" s="205">
        <f t="shared" si="0"/>
        <v>0</v>
      </c>
      <c r="F18" s="530">
        <f t="shared" si="1"/>
        <v>0</v>
      </c>
    </row>
    <row r="19" spans="2:6" ht="15" customHeight="1">
      <c r="B19" s="627" t="s">
        <v>506</v>
      </c>
      <c r="C19" s="205">
        <f>DetailedFinalReport!F295</f>
        <v>0</v>
      </c>
      <c r="D19" s="205">
        <f>DetailedBudget!K650</f>
        <v>0</v>
      </c>
      <c r="E19" s="205">
        <f t="shared" si="0"/>
        <v>0</v>
      </c>
      <c r="F19" s="530">
        <f t="shared" si="1"/>
        <v>0</v>
      </c>
    </row>
    <row r="20" spans="2:6" ht="15" customHeight="1">
      <c r="B20" s="627" t="s">
        <v>429</v>
      </c>
      <c r="C20" s="205">
        <f>DetailedFinalReport!F316</f>
        <v>0</v>
      </c>
      <c r="D20" s="205">
        <f>DetailedBudget!K691</f>
        <v>0</v>
      </c>
      <c r="E20" s="205">
        <f t="shared" si="0"/>
        <v>0</v>
      </c>
      <c r="F20" s="530">
        <f t="shared" si="1"/>
        <v>0</v>
      </c>
    </row>
    <row r="21" spans="2:6" ht="15" customHeight="1">
      <c r="B21" s="629" t="s">
        <v>430</v>
      </c>
      <c r="C21" s="205">
        <f>DetailedFinalReport!F334</f>
        <v>0</v>
      </c>
      <c r="D21" s="205">
        <f>DetailedBudget!K723</f>
        <v>0</v>
      </c>
      <c r="E21" s="205">
        <f t="shared" si="0"/>
        <v>0</v>
      </c>
      <c r="F21" s="530">
        <f t="shared" si="1"/>
        <v>0</v>
      </c>
    </row>
    <row r="22" spans="2:6" ht="15" customHeight="1">
      <c r="B22" s="627" t="s">
        <v>431</v>
      </c>
      <c r="C22" s="205">
        <f>DetailedFinalReport!F339</f>
        <v>0</v>
      </c>
      <c r="D22" s="205">
        <f>DetailedBudget!K729</f>
        <v>0</v>
      </c>
      <c r="E22" s="205">
        <f t="shared" si="0"/>
        <v>0</v>
      </c>
      <c r="F22" s="530">
        <f t="shared" si="1"/>
        <v>0</v>
      </c>
    </row>
    <row r="23" spans="2:6" ht="15" customHeight="1">
      <c r="B23" s="627" t="s">
        <v>432</v>
      </c>
      <c r="C23" s="205">
        <f>DetailedFinalReport!F350</f>
        <v>0</v>
      </c>
      <c r="D23" s="205">
        <f>DetailedBudget!K755</f>
        <v>0</v>
      </c>
      <c r="E23" s="205">
        <f t="shared" si="0"/>
        <v>0</v>
      </c>
      <c r="F23" s="530">
        <f t="shared" si="1"/>
        <v>0</v>
      </c>
    </row>
    <row r="24" spans="2:6" ht="15" customHeight="1">
      <c r="B24" s="630" t="s">
        <v>435</v>
      </c>
      <c r="C24" s="205">
        <f>DetailedFinalReport!F371</f>
        <v>0</v>
      </c>
      <c r="D24" s="205">
        <f>DetailedBudget!K782</f>
        <v>0</v>
      </c>
      <c r="E24" s="205">
        <f t="shared" si="0"/>
        <v>0</v>
      </c>
      <c r="F24" s="530">
        <f t="shared" si="1"/>
        <v>0</v>
      </c>
    </row>
    <row r="25" spans="2:8" ht="15" customHeight="1">
      <c r="B25" s="630" t="s">
        <v>436</v>
      </c>
      <c r="C25" s="205">
        <f>DetailedFinalReport!F384</f>
        <v>0</v>
      </c>
      <c r="D25" s="205">
        <f>DetailedBudget!K795</f>
        <v>0</v>
      </c>
      <c r="E25" s="205">
        <f t="shared" si="0"/>
        <v>0</v>
      </c>
      <c r="F25" s="530">
        <f t="shared" si="1"/>
        <v>0</v>
      </c>
      <c r="H25" s="592"/>
    </row>
    <row r="26" spans="2:6" s="47" customFormat="1" ht="15" customHeight="1">
      <c r="B26" s="559" t="s">
        <v>508</v>
      </c>
      <c r="C26" s="207">
        <f>+C8</f>
        <v>0</v>
      </c>
      <c r="D26" s="207">
        <f>+D8</f>
        <v>0</v>
      </c>
      <c r="E26" s="527">
        <f t="shared" si="0"/>
        <v>0</v>
      </c>
      <c r="F26" s="531">
        <f t="shared" si="1"/>
        <v>0</v>
      </c>
    </row>
    <row r="27" spans="2:7" s="47" customFormat="1" ht="15" customHeight="1">
      <c r="B27" s="559" t="s">
        <v>62</v>
      </c>
      <c r="C27" s="207">
        <f>SUM(C9:C18)</f>
        <v>0</v>
      </c>
      <c r="D27" s="207">
        <f>SUM(D9:D18)</f>
        <v>0</v>
      </c>
      <c r="E27" s="527">
        <f t="shared" si="0"/>
        <v>0</v>
      </c>
      <c r="F27" s="531">
        <f t="shared" si="1"/>
        <v>0</v>
      </c>
      <c r="G27" s="373"/>
    </row>
    <row r="28" spans="2:6" s="47" customFormat="1" ht="15" customHeight="1">
      <c r="B28" s="559" t="s">
        <v>507</v>
      </c>
      <c r="C28" s="207">
        <f>SUM(C19:C22)</f>
        <v>0</v>
      </c>
      <c r="D28" s="207">
        <f>SUM(D19:D22)</f>
        <v>0</v>
      </c>
      <c r="E28" s="527">
        <f t="shared" si="0"/>
        <v>0</v>
      </c>
      <c r="F28" s="531">
        <f t="shared" si="1"/>
        <v>0</v>
      </c>
    </row>
    <row r="29" spans="2:7" s="47" customFormat="1" ht="15" customHeight="1">
      <c r="B29" s="560" t="s">
        <v>445</v>
      </c>
      <c r="C29" s="207">
        <f>SUM(C23:C25)</f>
        <v>0</v>
      </c>
      <c r="D29" s="207">
        <f>SUM(D23:D25)</f>
        <v>0</v>
      </c>
      <c r="E29" s="528">
        <f t="shared" si="0"/>
        <v>0</v>
      </c>
      <c r="F29" s="531">
        <f t="shared" si="1"/>
        <v>0</v>
      </c>
      <c r="G29" s="373"/>
    </row>
    <row r="30" spans="2:6" ht="15" customHeight="1">
      <c r="B30" s="374" t="s">
        <v>446</v>
      </c>
      <c r="C30" s="382">
        <f>DetailedFinalReport!F389</f>
        <v>0</v>
      </c>
      <c r="D30" s="205">
        <f>DetailedBudget!I800</f>
        <v>0</v>
      </c>
      <c r="E30" s="205">
        <f t="shared" si="0"/>
        <v>0</v>
      </c>
      <c r="F30" s="530">
        <f t="shared" si="1"/>
        <v>0</v>
      </c>
    </row>
    <row r="31" spans="2:6" ht="15" customHeight="1" thickBot="1">
      <c r="B31" s="375" t="s">
        <v>447</v>
      </c>
      <c r="C31" s="376"/>
      <c r="D31" s="205">
        <f>DetailedBudget!I801</f>
        <v>0</v>
      </c>
      <c r="E31" s="205">
        <f t="shared" si="0"/>
        <v>0</v>
      </c>
      <c r="F31" s="530">
        <f t="shared" si="1"/>
        <v>0</v>
      </c>
    </row>
    <row r="32" spans="2:6" ht="18" customHeight="1" thickBot="1">
      <c r="B32" s="380" t="s">
        <v>61</v>
      </c>
      <c r="C32" s="209">
        <f>SUM(C26:C31)</f>
        <v>0</v>
      </c>
      <c r="D32" s="209">
        <f>SUM(D26:D31)</f>
        <v>0</v>
      </c>
      <c r="E32" s="209">
        <f>SUM(E26:E31)</f>
        <v>0</v>
      </c>
      <c r="F32" s="529">
        <f t="shared" si="1"/>
        <v>0</v>
      </c>
    </row>
    <row r="33" spans="5:6" s="194" customFormat="1" ht="13.5">
      <c r="E33" s="533"/>
      <c r="F33" s="533"/>
    </row>
    <row r="34" spans="5:6" s="194" customFormat="1" ht="14.25" thickBot="1">
      <c r="E34" s="533"/>
      <c r="F34" s="533"/>
    </row>
    <row r="35" spans="2:6" s="194" customFormat="1" ht="16.5">
      <c r="B35" s="561" t="s">
        <v>448</v>
      </c>
      <c r="C35" s="196" t="s">
        <v>372</v>
      </c>
      <c r="D35" s="196" t="s">
        <v>450</v>
      </c>
      <c r="E35" s="201" t="s">
        <v>452</v>
      </c>
      <c r="F35" s="197" t="s">
        <v>452</v>
      </c>
    </row>
    <row r="36" spans="2:6" s="194" customFormat="1" ht="13.5">
      <c r="B36" s="558"/>
      <c r="C36" s="198" t="s">
        <v>454</v>
      </c>
      <c r="D36" s="198" t="s">
        <v>451</v>
      </c>
      <c r="E36" s="635" t="s">
        <v>43</v>
      </c>
      <c r="F36" s="634" t="s">
        <v>43</v>
      </c>
    </row>
    <row r="37" spans="2:6" s="194" customFormat="1" ht="15" customHeight="1">
      <c r="B37" s="214"/>
      <c r="C37" s="200"/>
      <c r="D37" s="200"/>
      <c r="E37" s="382">
        <f aca="true" t="shared" si="2" ref="E37:E44">+C37-D37</f>
        <v>0</v>
      </c>
      <c r="F37" s="530">
        <f aca="true" t="shared" si="3" ref="F37:F45">IF(D37=0,0,E37/D37)</f>
        <v>0</v>
      </c>
    </row>
    <row r="38" spans="2:6" s="194" customFormat="1" ht="15" customHeight="1">
      <c r="B38" s="214"/>
      <c r="C38" s="200"/>
      <c r="D38" s="200"/>
      <c r="E38" s="382">
        <f t="shared" si="2"/>
        <v>0</v>
      </c>
      <c r="F38" s="530">
        <f t="shared" si="3"/>
        <v>0</v>
      </c>
    </row>
    <row r="39" spans="2:6" s="194" customFormat="1" ht="15" customHeight="1">
      <c r="B39" s="214"/>
      <c r="C39" s="200"/>
      <c r="D39" s="200"/>
      <c r="E39" s="382">
        <f t="shared" si="2"/>
        <v>0</v>
      </c>
      <c r="F39" s="530">
        <f t="shared" si="3"/>
        <v>0</v>
      </c>
    </row>
    <row r="40" spans="2:6" s="194" customFormat="1" ht="15" customHeight="1">
      <c r="B40" s="214"/>
      <c r="C40" s="200"/>
      <c r="D40" s="200"/>
      <c r="E40" s="382">
        <f t="shared" si="2"/>
        <v>0</v>
      </c>
      <c r="F40" s="530">
        <f t="shared" si="3"/>
        <v>0</v>
      </c>
    </row>
    <row r="41" spans="2:6" s="194" customFormat="1" ht="15" customHeight="1">
      <c r="B41" s="214"/>
      <c r="C41" s="200"/>
      <c r="D41" s="200"/>
      <c r="E41" s="382">
        <f t="shared" si="2"/>
        <v>0</v>
      </c>
      <c r="F41" s="530">
        <f t="shared" si="3"/>
        <v>0</v>
      </c>
    </row>
    <row r="42" spans="2:6" s="194" customFormat="1" ht="15" customHeight="1">
      <c r="B42" s="214"/>
      <c r="C42" s="200"/>
      <c r="D42" s="200"/>
      <c r="E42" s="382">
        <f t="shared" si="2"/>
        <v>0</v>
      </c>
      <c r="F42" s="530">
        <f t="shared" si="3"/>
        <v>0</v>
      </c>
    </row>
    <row r="43" spans="1:6" s="194" customFormat="1" ht="15" customHeight="1">
      <c r="A43" s="550"/>
      <c r="B43" s="214"/>
      <c r="C43" s="200"/>
      <c r="D43" s="200"/>
      <c r="E43" s="382">
        <f t="shared" si="2"/>
        <v>0</v>
      </c>
      <c r="F43" s="530">
        <f t="shared" si="3"/>
        <v>0</v>
      </c>
    </row>
    <row r="44" spans="1:6" s="194" customFormat="1" ht="15" customHeight="1" thickBot="1">
      <c r="A44" s="550"/>
      <c r="B44" s="215"/>
      <c r="C44" s="212"/>
      <c r="D44" s="212"/>
      <c r="E44" s="382">
        <f t="shared" si="2"/>
        <v>0</v>
      </c>
      <c r="F44" s="532">
        <f t="shared" si="3"/>
        <v>0</v>
      </c>
    </row>
    <row r="45" spans="2:6" s="213" customFormat="1" ht="18" customHeight="1" thickBot="1">
      <c r="B45" s="380" t="s">
        <v>415</v>
      </c>
      <c r="C45" s="378">
        <f>SUM(C37:C44)</f>
        <v>0</v>
      </c>
      <c r="D45" s="378">
        <f>SUM(D37:D44)</f>
        <v>0</v>
      </c>
      <c r="E45" s="378">
        <f>SUM(E37:E44)</f>
        <v>0</v>
      </c>
      <c r="F45" s="529">
        <f t="shared" si="3"/>
        <v>0</v>
      </c>
    </row>
    <row r="46" s="194" customFormat="1" ht="13.5"/>
    <row r="47" s="194" customFormat="1" ht="11.25"/>
    <row r="48" s="194" customFormat="1" ht="11.25">
      <c r="B48" s="631" t="s">
        <v>463</v>
      </c>
    </row>
    <row r="49" s="194" customFormat="1" ht="11.25"/>
    <row r="50" s="194" customFormat="1" ht="11.25"/>
    <row r="51" spans="2:5" s="194" customFormat="1" ht="11.25">
      <c r="B51" s="194" t="s">
        <v>503</v>
      </c>
      <c r="C51" s="211"/>
      <c r="D51" s="211"/>
      <c r="E51" s="211"/>
    </row>
    <row r="52" s="194" customFormat="1" ht="11.25">
      <c r="C52" s="194" t="s">
        <v>460</v>
      </c>
    </row>
    <row r="53" s="194" customFormat="1" ht="11.25"/>
    <row r="54" s="194" customFormat="1" ht="11.25"/>
    <row r="55" s="194" customFormat="1" ht="11.25"/>
    <row r="56" s="194" customFormat="1" ht="11.25">
      <c r="B56" s="210"/>
    </row>
    <row r="57" s="194" customFormat="1" ht="11.25"/>
    <row r="58" s="194" customFormat="1" ht="11.25"/>
  </sheetData>
  <sheetProtection formatCells="0" insertRows="0" deleteRows="0"/>
  <printOptions/>
  <pageMargins left="0.7874015748031497" right="0" top="0.5905511811023623" bottom="0"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dc:creator>
  <cp:keywords/>
  <dc:description/>
  <cp:lastModifiedBy>Marjo Pipinen</cp:lastModifiedBy>
  <cp:lastPrinted>2017-01-04T10:31:29Z</cp:lastPrinted>
  <dcterms:created xsi:type="dcterms:W3CDTF">2006-03-20T13:15:56Z</dcterms:created>
  <dcterms:modified xsi:type="dcterms:W3CDTF">2020-08-12T09:42:45Z</dcterms:modified>
  <cp:category/>
  <cp:version/>
  <cp:contentType/>
  <cp:contentStatus/>
</cp:coreProperties>
</file>